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F:\2017\April\25th April\"/>
    </mc:Choice>
  </mc:AlternateContent>
  <bookViews>
    <workbookView xWindow="1125" yWindow="0" windowWidth="10305" windowHeight="10380"/>
  </bookViews>
  <sheets>
    <sheet name="Main" sheetId="1" r:id="rId1"/>
    <sheet name="VI" sheetId="6" r:id="rId2"/>
    <sheet name="Leader" sheetId="2" r:id="rId3"/>
    <sheet name="EUR1 Party trust" sheetId="3" r:id="rId4"/>
    <sheet name="Ag Disag Statements" sheetId="4" r:id="rId5"/>
    <sheet name="Isses" sheetId="5" r:id="rId6"/>
    <sheet name="ELR5" sheetId="7" r:id="rId7"/>
    <sheet name="Sheet3" sheetId="8" r:id="rId8"/>
    <sheet name="Sheet4" sheetId="9" r:id="rId9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6" l="1"/>
  <c r="E63" i="1" l="1"/>
  <c r="E62" i="1"/>
  <c r="E66" i="1"/>
  <c r="E65" i="1"/>
  <c r="E35" i="1" l="1"/>
  <c r="F33" i="1"/>
  <c r="D33" i="1"/>
  <c r="F32" i="1"/>
  <c r="D32" i="1"/>
  <c r="E36" i="1"/>
  <c r="T8" i="8" l="1"/>
  <c r="T7" i="8"/>
  <c r="T9" i="8" s="1"/>
  <c r="O6" i="8"/>
  <c r="F8" i="8" l="1"/>
  <c r="C8" i="8"/>
  <c r="D7" i="7"/>
  <c r="R5" i="6"/>
  <c r="R4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S13" i="6" l="1"/>
  <c r="R3" i="6"/>
  <c r="R2" i="6"/>
  <c r="S13" i="2" l="1"/>
  <c r="D12" i="4" l="1"/>
  <c r="D10" i="4"/>
  <c r="D11" i="4" s="1"/>
  <c r="X30" i="3"/>
  <c r="X11" i="3"/>
  <c r="AA13" i="5" l="1"/>
  <c r="AA12" i="5"/>
  <c r="AA11" i="5"/>
  <c r="AA10" i="5"/>
  <c r="AA9" i="5"/>
  <c r="D7" i="4" l="1"/>
  <c r="E20" i="1" l="1"/>
  <c r="E19" i="1"/>
  <c r="E18" i="1"/>
  <c r="E17" i="1"/>
  <c r="X31" i="3"/>
  <c r="X15" i="3"/>
  <c r="X14" i="3"/>
  <c r="X13" i="3"/>
  <c r="X12" i="3"/>
  <c r="S4" i="3"/>
  <c r="S3" i="3"/>
  <c r="S2" i="3" l="1"/>
  <c r="R4" i="2"/>
  <c r="R3" i="2"/>
  <c r="R2" i="2"/>
  <c r="E14" i="1" l="1"/>
  <c r="E13" i="1"/>
  <c r="E12" i="1"/>
  <c r="E33" i="1" s="1"/>
  <c r="E11" i="1"/>
  <c r="E32" i="1" s="1"/>
</calcChain>
</file>

<file path=xl/sharedStrings.xml><?xml version="1.0" encoding="utf-8"?>
<sst xmlns="http://schemas.openxmlformats.org/spreadsheetml/2006/main" count="155" uniqueCount="74">
  <si>
    <t>Con</t>
  </si>
  <si>
    <t>Lab</t>
  </si>
  <si>
    <t>Lib Dem</t>
  </si>
  <si>
    <t>UKIP</t>
  </si>
  <si>
    <t>Theresa May</t>
  </si>
  <si>
    <t>Jeremy Corbyn</t>
  </si>
  <si>
    <t>Tim Farron</t>
  </si>
  <si>
    <t>Paul Nuttall</t>
  </si>
  <si>
    <t>Corbyn</t>
  </si>
  <si>
    <t>None of these</t>
  </si>
  <si>
    <t>Don't know</t>
  </si>
  <si>
    <t>Date</t>
  </si>
  <si>
    <t>No party</t>
  </si>
  <si>
    <t>Other/DK</t>
  </si>
  <si>
    <t>18-34</t>
  </si>
  <si>
    <t>35-44</t>
  </si>
  <si>
    <t>45-54</t>
  </si>
  <si>
    <t>55-64</t>
  </si>
  <si>
    <t>65+</t>
  </si>
  <si>
    <t>Remain voters</t>
  </si>
  <si>
    <t>Leave voters</t>
  </si>
  <si>
    <t>op7743</t>
  </si>
  <si>
    <t>Agree</t>
  </si>
  <si>
    <t>Neither</t>
  </si>
  <si>
    <t>Disagree</t>
  </si>
  <si>
    <t>Don't know / not sure</t>
  </si>
  <si>
    <t xml:space="preserve"> </t>
  </si>
  <si>
    <t>Own party</t>
  </si>
  <si>
    <t>All</t>
  </si>
  <si>
    <t>Headline</t>
  </si>
  <si>
    <t>Health / NHS</t>
  </si>
  <si>
    <t>Brexit</t>
  </si>
  <si>
    <t>Immigration</t>
  </si>
  <si>
    <t>Economy</t>
  </si>
  <si>
    <t>Terrorism</t>
  </si>
  <si>
    <t>Conservative voters</t>
  </si>
  <si>
    <t>Labour voters</t>
  </si>
  <si>
    <t>LD</t>
  </si>
  <si>
    <t>Other</t>
  </si>
  <si>
    <t>Satisfied with Theresa May</t>
  </si>
  <si>
    <t>Dissatisfied with Theresa May, but prefer her to Jeremy Corbyn</t>
  </si>
  <si>
    <t>Dissatisfied with Theresa May, and prefer Jeremy Corbyn</t>
  </si>
  <si>
    <t>May &amp; Hammond</t>
  </si>
  <si>
    <t>Corbyn &amp; McDonnell</t>
  </si>
  <si>
    <t>Most trusted to handle the economy</t>
  </si>
  <si>
    <t>19th April 2017</t>
  </si>
  <si>
    <t>Governemnt's lead</t>
  </si>
  <si>
    <t>18th March 2015</t>
  </si>
  <si>
    <t>Cameron &amp; Osborne</t>
  </si>
  <si>
    <t>Miliband &amp; Balls</t>
  </si>
  <si>
    <t>Jeremy Corbn</t>
  </si>
  <si>
    <t>Strong leader</t>
  </si>
  <si>
    <t>Able to get things done</t>
  </si>
  <si>
    <t>Able to stand up for Britain’s interests abroad</t>
  </si>
  <si>
    <t>Decisive</t>
  </si>
  <si>
    <t>Represents what most people think</t>
  </si>
  <si>
    <t>Has the nation’s best interests at heart</t>
  </si>
  <si>
    <t>Has similar views to my own</t>
  </si>
  <si>
    <t>Trustworthy</t>
  </si>
  <si>
    <t>In touch</t>
  </si>
  <si>
    <t>Sticks to principles</t>
  </si>
  <si>
    <t>Their stance on Brexit</t>
  </si>
  <si>
    <t>The leadership</t>
  </si>
  <si>
    <t>Their economic policies</t>
  </si>
  <si>
    <t>Their health policies</t>
  </si>
  <si>
    <t>Lib Dem voters</t>
  </si>
  <si>
    <t>Their immigration policies</t>
  </si>
  <si>
    <t>UKIP voters</t>
  </si>
  <si>
    <t>David Cameron</t>
  </si>
  <si>
    <t>Ed Miliband</t>
  </si>
  <si>
    <t>Remainers</t>
  </si>
  <si>
    <t>Leavers</t>
  </si>
  <si>
    <t>January 2015</t>
  </si>
  <si>
    <t>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</si>
</sst>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%;0%"/>
    <numFmt numFmtId="165" formatCode="\+0%"/>
    <numFmt numFmtId="166" formatCode="0.000000000000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color rgb="FF40404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rgb="FF00B0F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DDDDDD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rgb="FF00B0F0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rgb="FF00B0F0"/>
      </right>
      <top style="hair">
        <color theme="0" tint="-0.14996795556505021"/>
      </top>
      <bottom style="hair">
        <color theme="0" tint="-0.149967955565050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9" fontId="0" fillId="0" borderId="0" xfId="0" applyNumberFormat="1"/>
    <xf numFmtId="164" fontId="0" fillId="0" borderId="0" xfId="0" applyNumberFormat="1"/>
    <xf numFmtId="164" fontId="2" fillId="2" borderId="0" xfId="0" applyNumberFormat="1" applyFont="1" applyFill="1"/>
    <xf numFmtId="9" fontId="2" fillId="2" borderId="0" xfId="0" applyNumberFormat="1" applyFont="1" applyFill="1"/>
    <xf numFmtId="9" fontId="0" fillId="0" borderId="0" xfId="1" applyFont="1"/>
    <xf numFmtId="0" fontId="3" fillId="3" borderId="1" xfId="0" applyFont="1" applyFill="1" applyBorder="1"/>
    <xf numFmtId="14" fontId="4" fillId="4" borderId="1" xfId="0" applyNumberFormat="1" applyFont="1" applyFill="1" applyBorder="1"/>
    <xf numFmtId="9" fontId="0" fillId="0" borderId="0" xfId="1" applyFont="1" applyFill="1" applyBorder="1"/>
    <xf numFmtId="0" fontId="5" fillId="0" borderId="0" xfId="0" applyFont="1" applyFill="1" applyAlignment="1">
      <alignment horizontal="center" wrapText="1" shrinkToFit="1"/>
    </xf>
    <xf numFmtId="0" fontId="0" fillId="0" borderId="0" xfId="0" quotePrefix="1"/>
    <xf numFmtId="0" fontId="6" fillId="0" borderId="0" xfId="0" applyFont="1"/>
    <xf numFmtId="0" fontId="3" fillId="3" borderId="0" xfId="0" applyFont="1" applyFill="1" applyBorder="1"/>
    <xf numFmtId="9" fontId="7" fillId="0" borderId="2" xfId="1" applyFont="1" applyFill="1" applyBorder="1" applyAlignment="1">
      <alignment horizontal="right" wrapText="1" shrinkToFit="1"/>
    </xf>
    <xf numFmtId="16" fontId="0" fillId="0" borderId="0" xfId="0" applyNumberFormat="1"/>
    <xf numFmtId="15" fontId="0" fillId="0" borderId="0" xfId="0" applyNumberFormat="1"/>
    <xf numFmtId="0" fontId="3" fillId="4" borderId="1" xfId="0" applyFont="1" applyFill="1" applyBorder="1"/>
    <xf numFmtId="9" fontId="3" fillId="3" borderId="1" xfId="1" applyFont="1" applyFill="1" applyBorder="1"/>
    <xf numFmtId="0" fontId="8" fillId="5" borderId="0" xfId="0" applyFont="1" applyFill="1"/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center"/>
    </xf>
    <xf numFmtId="0" fontId="9" fillId="5" borderId="0" xfId="0" applyFont="1" applyFill="1" applyAlignment="1">
      <alignment vertical="center"/>
    </xf>
    <xf numFmtId="0" fontId="8" fillId="5" borderId="0" xfId="0" applyFont="1" applyFill="1" applyAlignment="1">
      <alignment horizontal="center" vertical="center"/>
    </xf>
    <xf numFmtId="0" fontId="9" fillId="5" borderId="4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vertical="center"/>
    </xf>
    <xf numFmtId="9" fontId="8" fillId="5" borderId="7" xfId="0" applyNumberFormat="1" applyFont="1" applyFill="1" applyBorder="1" applyAlignment="1">
      <alignment horizontal="center" vertical="center"/>
    </xf>
    <xf numFmtId="0" fontId="8" fillId="5" borderId="8" xfId="0" applyFont="1" applyFill="1" applyBorder="1" applyAlignment="1">
      <alignment vertical="center"/>
    </xf>
    <xf numFmtId="9" fontId="8" fillId="5" borderId="9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vertical="center"/>
    </xf>
    <xf numFmtId="9" fontId="8" fillId="5" borderId="11" xfId="0" applyNumberFormat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vertical="center"/>
    </xf>
    <xf numFmtId="165" fontId="9" fillId="5" borderId="11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8" fillId="5" borderId="0" xfId="0" applyFont="1" applyFill="1" applyAlignment="1">
      <alignment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3" xfId="0" applyFont="1" applyFill="1" applyBorder="1" applyAlignment="1">
      <alignment vertical="center" wrapText="1"/>
    </xf>
    <xf numFmtId="0" fontId="8" fillId="5" borderId="15" xfId="0" applyFont="1" applyFill="1" applyBorder="1" applyAlignment="1">
      <alignment vertical="center"/>
    </xf>
    <xf numFmtId="0" fontId="8" fillId="5" borderId="16" xfId="0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0" fontId="9" fillId="5" borderId="4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9" fontId="9" fillId="5" borderId="6" xfId="0" applyNumberFormat="1" applyFont="1" applyFill="1" applyBorder="1" applyAlignment="1">
      <alignment horizontal="center" vertical="center"/>
    </xf>
    <xf numFmtId="9" fontId="8" fillId="5" borderId="13" xfId="0" applyNumberFormat="1" applyFont="1" applyFill="1" applyBorder="1" applyAlignment="1">
      <alignment horizontal="center" vertical="center"/>
    </xf>
    <xf numFmtId="9" fontId="9" fillId="5" borderId="18" xfId="0" applyNumberFormat="1" applyFont="1" applyFill="1" applyBorder="1" applyAlignment="1">
      <alignment horizontal="center" vertical="center"/>
    </xf>
    <xf numFmtId="9" fontId="8" fillId="5" borderId="19" xfId="0" applyNumberFormat="1" applyFont="1" applyFill="1" applyBorder="1" applyAlignment="1">
      <alignment horizontal="center" vertical="center"/>
    </xf>
    <xf numFmtId="9" fontId="8" fillId="5" borderId="20" xfId="0" applyNumberFormat="1" applyFont="1" applyFill="1" applyBorder="1" applyAlignment="1">
      <alignment horizontal="center" vertical="center"/>
    </xf>
    <xf numFmtId="9" fontId="9" fillId="5" borderId="10" xfId="0" applyNumberFormat="1" applyFont="1" applyFill="1" applyBorder="1" applyAlignment="1">
      <alignment horizontal="center" vertical="center"/>
    </xf>
    <xf numFmtId="9" fontId="8" fillId="5" borderId="14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404040"/>
      <color rgb="FFFF3399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200" b="1"/>
              <a:t>Latest GB voting intention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4F-43B0-BDD8-42310D22FDE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4F-43B0-BDD8-42310D22FDE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4F-43B0-BDD8-42310D22FDE4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4F-43B0-BDD8-42310D22FDE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Main!$C$5:$C$8</c:f>
              <c:strCache>
                <c:ptCount val="4"/>
                <c:pt idx="0">
                  <c:v>Con</c:v>
                </c:pt>
                <c:pt idx="1">
                  <c:v>Lab</c:v>
                </c:pt>
                <c:pt idx="2">
                  <c:v>Lib Dem</c:v>
                </c:pt>
                <c:pt idx="3">
                  <c:v>UKIP</c:v>
                </c:pt>
              </c:strCache>
            </c:strRef>
          </c:cat>
          <c:val>
            <c:numRef>
              <c:f>Main!$D$5:$D$8</c:f>
              <c:numCache>
                <c:formatCode>0%</c:formatCode>
                <c:ptCount val="4"/>
                <c:pt idx="0">
                  <c:v>0.47</c:v>
                </c:pt>
                <c:pt idx="1">
                  <c:v>0.3</c:v>
                </c:pt>
                <c:pt idx="2">
                  <c:v>0.08</c:v>
                </c:pt>
                <c:pt idx="3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4F-43B0-BDD8-42310D22F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989072"/>
        <c:axId val="468179880"/>
      </c:barChart>
      <c:catAx>
        <c:axId val="42798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468179880"/>
        <c:crosses val="autoZero"/>
        <c:auto val="1"/>
        <c:lblAlgn val="ctr"/>
        <c:lblOffset val="100"/>
        <c:noMultiLvlLbl val="0"/>
      </c:catAx>
      <c:valAx>
        <c:axId val="46817988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2798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Party most trusted to lead Brexit negotiations              (by age)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406138472519628E-2"/>
          <c:y val="0.21648484848484847"/>
          <c:w val="0.93718772305496079"/>
          <c:h val="0.51466046289668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'EUR1 Party trust'!$T$10</c:f>
              <c:strCache>
                <c:ptCount val="1"/>
                <c:pt idx="0">
                  <c:v>Con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'EUR1 Party trust'!$S$11:$S$15</c:f>
              <c:strCache>
                <c:ptCount val="5"/>
                <c:pt idx="0">
                  <c:v>18-34</c:v>
                </c:pt>
                <c:pt idx="1">
                  <c:v>35-44</c:v>
                </c:pt>
                <c:pt idx="2">
                  <c:v>45-54</c:v>
                </c:pt>
                <c:pt idx="3">
                  <c:v>55-64</c:v>
                </c:pt>
                <c:pt idx="4">
                  <c:v>65+</c:v>
                </c:pt>
              </c:strCache>
            </c:strRef>
          </c:cat>
          <c:val>
            <c:numRef>
              <c:f>'EUR1 Party trust'!$T$11:$T$15</c:f>
              <c:numCache>
                <c:formatCode>0%</c:formatCode>
                <c:ptCount val="5"/>
                <c:pt idx="0">
                  <c:v>0.23</c:v>
                </c:pt>
                <c:pt idx="1">
                  <c:v>0.28999999999999998</c:v>
                </c:pt>
                <c:pt idx="2">
                  <c:v>0.37</c:v>
                </c:pt>
                <c:pt idx="3">
                  <c:v>0.44</c:v>
                </c:pt>
                <c:pt idx="4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1D-4A45-97B3-DB092350A24B}"/>
            </c:ext>
          </c:extLst>
        </c:ser>
        <c:ser>
          <c:idx val="1"/>
          <c:order val="1"/>
          <c:tx>
            <c:strRef>
              <c:f>'EUR1 Party trust'!$U$10</c:f>
              <c:strCache>
                <c:ptCount val="1"/>
                <c:pt idx="0">
                  <c:v>Lab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'EUR1 Party trust'!$S$11:$S$15</c:f>
              <c:strCache>
                <c:ptCount val="5"/>
                <c:pt idx="0">
                  <c:v>18-34</c:v>
                </c:pt>
                <c:pt idx="1">
                  <c:v>35-44</c:v>
                </c:pt>
                <c:pt idx="2">
                  <c:v>45-54</c:v>
                </c:pt>
                <c:pt idx="3">
                  <c:v>55-64</c:v>
                </c:pt>
                <c:pt idx="4">
                  <c:v>65+</c:v>
                </c:pt>
              </c:strCache>
            </c:strRef>
          </c:cat>
          <c:val>
            <c:numRef>
              <c:f>'EUR1 Party trust'!$U$11:$U$15</c:f>
              <c:numCache>
                <c:formatCode>0%</c:formatCode>
                <c:ptCount val="5"/>
                <c:pt idx="0">
                  <c:v>0.23</c:v>
                </c:pt>
                <c:pt idx="1">
                  <c:v>0.13</c:v>
                </c:pt>
                <c:pt idx="2">
                  <c:v>0.09</c:v>
                </c:pt>
                <c:pt idx="3">
                  <c:v>0.08</c:v>
                </c:pt>
                <c:pt idx="4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1D-4A45-97B3-DB092350A24B}"/>
            </c:ext>
          </c:extLst>
        </c:ser>
        <c:ser>
          <c:idx val="2"/>
          <c:order val="2"/>
          <c:tx>
            <c:strRef>
              <c:f>'EUR1 Party trust'!$V$10</c:f>
              <c:strCache>
                <c:ptCount val="1"/>
                <c:pt idx="0">
                  <c:v>UKIP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'EUR1 Party trust'!$S$11:$S$15</c:f>
              <c:strCache>
                <c:ptCount val="5"/>
                <c:pt idx="0">
                  <c:v>18-34</c:v>
                </c:pt>
                <c:pt idx="1">
                  <c:v>35-44</c:v>
                </c:pt>
                <c:pt idx="2">
                  <c:v>45-54</c:v>
                </c:pt>
                <c:pt idx="3">
                  <c:v>55-64</c:v>
                </c:pt>
                <c:pt idx="4">
                  <c:v>65+</c:v>
                </c:pt>
              </c:strCache>
            </c:strRef>
          </c:cat>
          <c:val>
            <c:numRef>
              <c:f>'EUR1 Party trust'!$V$11:$V$15</c:f>
              <c:numCache>
                <c:formatCode>0%</c:formatCode>
                <c:ptCount val="5"/>
                <c:pt idx="0">
                  <c:v>0.08</c:v>
                </c:pt>
                <c:pt idx="1">
                  <c:v>0.1</c:v>
                </c:pt>
                <c:pt idx="2">
                  <c:v>0.16</c:v>
                </c:pt>
                <c:pt idx="3">
                  <c:v>0.11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1D-4A45-97B3-DB092350A24B}"/>
            </c:ext>
          </c:extLst>
        </c:ser>
        <c:ser>
          <c:idx val="3"/>
          <c:order val="3"/>
          <c:tx>
            <c:strRef>
              <c:f>'EUR1 Party trust'!$W$10</c:f>
              <c:strCache>
                <c:ptCount val="1"/>
                <c:pt idx="0">
                  <c:v>No party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'EUR1 Party trust'!$S$11:$S$15</c:f>
              <c:strCache>
                <c:ptCount val="5"/>
                <c:pt idx="0">
                  <c:v>18-34</c:v>
                </c:pt>
                <c:pt idx="1">
                  <c:v>35-44</c:v>
                </c:pt>
                <c:pt idx="2">
                  <c:v>45-54</c:v>
                </c:pt>
                <c:pt idx="3">
                  <c:v>55-64</c:v>
                </c:pt>
                <c:pt idx="4">
                  <c:v>65+</c:v>
                </c:pt>
              </c:strCache>
            </c:strRef>
          </c:cat>
          <c:val>
            <c:numRef>
              <c:f>'EUR1 Party trust'!$W$11:$W$15</c:f>
              <c:numCache>
                <c:formatCode>0%</c:formatCode>
                <c:ptCount val="5"/>
                <c:pt idx="0">
                  <c:v>0.1</c:v>
                </c:pt>
                <c:pt idx="1">
                  <c:v>0.12</c:v>
                </c:pt>
                <c:pt idx="2">
                  <c:v>0.09</c:v>
                </c:pt>
                <c:pt idx="3">
                  <c:v>0.08</c:v>
                </c:pt>
                <c:pt idx="4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1D-4A45-97B3-DB092350A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5"/>
        <c:overlap val="-50"/>
        <c:axId val="421844088"/>
        <c:axId val="594075856"/>
      </c:barChart>
      <c:catAx>
        <c:axId val="421844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594075856"/>
        <c:crosses val="autoZero"/>
        <c:auto val="1"/>
        <c:lblAlgn val="ctr"/>
        <c:lblOffset val="100"/>
        <c:noMultiLvlLbl val="0"/>
      </c:catAx>
      <c:valAx>
        <c:axId val="5940758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21844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Party most trusted to lead Brexit negotiations              (by EU Referendum vote)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406138472519628E-2"/>
          <c:y val="0.21648484848484847"/>
          <c:w val="0.93718772305496079"/>
          <c:h val="0.51466046289668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'EUR1 Party trust'!$T$10</c:f>
              <c:strCache>
                <c:ptCount val="1"/>
                <c:pt idx="0">
                  <c:v>Con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'EUR1 Party trust'!$S$30:$S$31</c:f>
              <c:strCache>
                <c:ptCount val="2"/>
                <c:pt idx="0">
                  <c:v>Remain voters</c:v>
                </c:pt>
                <c:pt idx="1">
                  <c:v>Leave voters</c:v>
                </c:pt>
              </c:strCache>
            </c:strRef>
          </c:cat>
          <c:val>
            <c:numRef>
              <c:f>'EUR1 Party trust'!$T$30:$T$31</c:f>
              <c:numCache>
                <c:formatCode>0%</c:formatCode>
                <c:ptCount val="2"/>
                <c:pt idx="0">
                  <c:v>0.27</c:v>
                </c:pt>
                <c:pt idx="1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2-471C-9241-5D5087443C5B}"/>
            </c:ext>
          </c:extLst>
        </c:ser>
        <c:ser>
          <c:idx val="1"/>
          <c:order val="1"/>
          <c:tx>
            <c:strRef>
              <c:f>'EUR1 Party trust'!$U$10</c:f>
              <c:strCache>
                <c:ptCount val="1"/>
                <c:pt idx="0">
                  <c:v>Lab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'EUR1 Party trust'!$S$30:$S$31</c:f>
              <c:strCache>
                <c:ptCount val="2"/>
                <c:pt idx="0">
                  <c:v>Remain voters</c:v>
                </c:pt>
                <c:pt idx="1">
                  <c:v>Leave voters</c:v>
                </c:pt>
              </c:strCache>
            </c:strRef>
          </c:cat>
          <c:val>
            <c:numRef>
              <c:f>'EUR1 Party trust'!$U$30:$U$31</c:f>
              <c:numCache>
                <c:formatCode>0%</c:formatCode>
                <c:ptCount val="2"/>
                <c:pt idx="0">
                  <c:v>0.22</c:v>
                </c:pt>
                <c:pt idx="1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2-471C-9241-5D5087443C5B}"/>
            </c:ext>
          </c:extLst>
        </c:ser>
        <c:ser>
          <c:idx val="2"/>
          <c:order val="2"/>
          <c:tx>
            <c:strRef>
              <c:f>'EUR1 Party trust'!$V$10</c:f>
              <c:strCache>
                <c:ptCount val="1"/>
                <c:pt idx="0">
                  <c:v>UKIP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'EUR1 Party trust'!$S$30:$S$31</c:f>
              <c:strCache>
                <c:ptCount val="2"/>
                <c:pt idx="0">
                  <c:v>Remain voters</c:v>
                </c:pt>
                <c:pt idx="1">
                  <c:v>Leave voters</c:v>
                </c:pt>
              </c:strCache>
            </c:strRef>
          </c:cat>
          <c:val>
            <c:numRef>
              <c:f>'EUR1 Party trust'!$V$30:$V$31</c:f>
              <c:numCache>
                <c:formatCode>0%</c:formatCode>
                <c:ptCount val="2"/>
                <c:pt idx="0">
                  <c:v>0.02</c:v>
                </c:pt>
                <c:pt idx="1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F2-471C-9241-5D5087443C5B}"/>
            </c:ext>
          </c:extLst>
        </c:ser>
        <c:ser>
          <c:idx val="3"/>
          <c:order val="3"/>
          <c:tx>
            <c:strRef>
              <c:f>'EUR1 Party trust'!$W$10</c:f>
              <c:strCache>
                <c:ptCount val="1"/>
                <c:pt idx="0">
                  <c:v>No party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'EUR1 Party trust'!$S$30:$S$31</c:f>
              <c:strCache>
                <c:ptCount val="2"/>
                <c:pt idx="0">
                  <c:v>Remain voters</c:v>
                </c:pt>
                <c:pt idx="1">
                  <c:v>Leave voters</c:v>
                </c:pt>
              </c:strCache>
            </c:strRef>
          </c:cat>
          <c:val>
            <c:numRef>
              <c:f>'EUR1 Party trust'!$W$30:$W$31</c:f>
              <c:numCache>
                <c:formatCode>0%</c:formatCode>
                <c:ptCount val="2"/>
                <c:pt idx="0">
                  <c:v>0.1</c:v>
                </c:pt>
                <c:pt idx="1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F2-471C-9241-5D5087443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50"/>
        <c:axId val="594076640"/>
        <c:axId val="594077032"/>
      </c:barChart>
      <c:catAx>
        <c:axId val="59407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594077032"/>
        <c:crosses val="autoZero"/>
        <c:auto val="1"/>
        <c:lblAlgn val="ctr"/>
        <c:lblOffset val="100"/>
        <c:noMultiLvlLbl val="0"/>
      </c:catAx>
      <c:valAx>
        <c:axId val="594077032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59407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050" b="1"/>
              <a:t>"Signing new free trade agreements with non-EU countries will offset any economic damage resulting from Britain leaving the Single Market."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384402860573607"/>
          <c:y val="0.29604623526293739"/>
          <c:w val="0.37579763334667915"/>
          <c:h val="0.6278812388672122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99-446C-8C0C-3A52B53BE6FF}"/>
              </c:ext>
            </c:extLst>
          </c:dPt>
          <c:dPt>
            <c:idx val="1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B99-446C-8C0C-3A52B53BE6FF}"/>
              </c:ext>
            </c:extLst>
          </c:dPt>
          <c:dPt>
            <c:idx val="2"/>
            <c:bubble3D val="0"/>
            <c:spPr>
              <a:solidFill>
                <a:srgbClr val="FF33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B99-446C-8C0C-3A52B53BE6FF}"/>
              </c:ext>
            </c:extLst>
          </c:dPt>
          <c:dLbls>
            <c:dLbl>
              <c:idx val="0"/>
              <c:layout>
                <c:manualLayout>
                  <c:x val="-0.14971751412429379"/>
                  <c:y val="9.96884539576699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99-446C-8C0C-3A52B53BE6FF}"/>
                </c:ext>
              </c:extLst>
            </c:dLbl>
            <c:dLbl>
              <c:idx val="1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99-446C-8C0C-3A52B53BE6FF}"/>
                </c:ext>
              </c:extLst>
            </c:dLbl>
            <c:dLbl>
              <c:idx val="2"/>
              <c:layout>
                <c:manualLayout>
                  <c:x val="0.1440677966101695"/>
                  <c:y val="4.984422697883534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99-446C-8C0C-3A52B53BE6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'Ag Disag Statements'!$C$10:$C$12</c:f>
              <c:strCache>
                <c:ptCount val="3"/>
                <c:pt idx="0">
                  <c:v>Agree</c:v>
                </c:pt>
                <c:pt idx="1">
                  <c:v> </c:v>
                </c:pt>
                <c:pt idx="2">
                  <c:v>Disagree</c:v>
                </c:pt>
              </c:strCache>
            </c:strRef>
          </c:cat>
          <c:val>
            <c:numRef>
              <c:f>'Ag Disag Statements'!$D$10:$D$12</c:f>
              <c:numCache>
                <c:formatCode>0%</c:formatCode>
                <c:ptCount val="3"/>
                <c:pt idx="0">
                  <c:v>0.47</c:v>
                </c:pt>
                <c:pt idx="1">
                  <c:v>0.34</c:v>
                </c:pt>
                <c:pt idx="2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99-446C-8C0C-3A52B53BE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8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Party most trusted to lead Brexit negotiations              (by age)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406138472519628E-2"/>
          <c:y val="0.21648484848484847"/>
          <c:w val="0.93718772305496079"/>
          <c:h val="0.51466046289668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Isses!$W$8</c:f>
              <c:strCache>
                <c:ptCount val="1"/>
                <c:pt idx="0">
                  <c:v>Health / NHS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Isses!$V$9:$V$13</c:f>
              <c:strCache>
                <c:ptCount val="5"/>
                <c:pt idx="0">
                  <c:v>18-34</c:v>
                </c:pt>
                <c:pt idx="1">
                  <c:v>35-44</c:v>
                </c:pt>
                <c:pt idx="2">
                  <c:v>45-54</c:v>
                </c:pt>
                <c:pt idx="3">
                  <c:v>55-64</c:v>
                </c:pt>
                <c:pt idx="4">
                  <c:v>65+</c:v>
                </c:pt>
              </c:strCache>
            </c:strRef>
          </c:cat>
          <c:val>
            <c:numRef>
              <c:f>Isses!$W$9:$W$13</c:f>
              <c:numCache>
                <c:formatCode>0%</c:formatCode>
                <c:ptCount val="5"/>
                <c:pt idx="0">
                  <c:v>0.21</c:v>
                </c:pt>
                <c:pt idx="1">
                  <c:v>0.27</c:v>
                </c:pt>
                <c:pt idx="2">
                  <c:v>0.34</c:v>
                </c:pt>
                <c:pt idx="3">
                  <c:v>0.47</c:v>
                </c:pt>
                <c:pt idx="4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28-4954-ABAF-964D026E1C7A}"/>
            </c:ext>
          </c:extLst>
        </c:ser>
        <c:ser>
          <c:idx val="1"/>
          <c:order val="1"/>
          <c:tx>
            <c:strRef>
              <c:f>Isses!$X$8</c:f>
              <c:strCache>
                <c:ptCount val="1"/>
                <c:pt idx="0">
                  <c:v>Brexit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Isses!$V$9:$V$13</c:f>
              <c:strCache>
                <c:ptCount val="5"/>
                <c:pt idx="0">
                  <c:v>18-34</c:v>
                </c:pt>
                <c:pt idx="1">
                  <c:v>35-44</c:v>
                </c:pt>
                <c:pt idx="2">
                  <c:v>45-54</c:v>
                </c:pt>
                <c:pt idx="3">
                  <c:v>55-64</c:v>
                </c:pt>
                <c:pt idx="4">
                  <c:v>65+</c:v>
                </c:pt>
              </c:strCache>
            </c:strRef>
          </c:cat>
          <c:val>
            <c:numRef>
              <c:f>Isses!$X$9:$X$13</c:f>
              <c:numCache>
                <c:formatCode>0%</c:formatCode>
                <c:ptCount val="5"/>
                <c:pt idx="0">
                  <c:v>0.18</c:v>
                </c:pt>
                <c:pt idx="1">
                  <c:v>0.14000000000000001</c:v>
                </c:pt>
                <c:pt idx="2">
                  <c:v>0.1</c:v>
                </c:pt>
                <c:pt idx="3">
                  <c:v>0.1</c:v>
                </c:pt>
                <c:pt idx="4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28-4954-ABAF-964D026E1C7A}"/>
            </c:ext>
          </c:extLst>
        </c:ser>
        <c:ser>
          <c:idx val="2"/>
          <c:order val="2"/>
          <c:tx>
            <c:strRef>
              <c:f>Isses!$Y$8</c:f>
              <c:strCache>
                <c:ptCount val="1"/>
                <c:pt idx="0">
                  <c:v>Immigration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Isses!$V$9:$V$13</c:f>
              <c:strCache>
                <c:ptCount val="5"/>
                <c:pt idx="0">
                  <c:v>18-34</c:v>
                </c:pt>
                <c:pt idx="1">
                  <c:v>35-44</c:v>
                </c:pt>
                <c:pt idx="2">
                  <c:v>45-54</c:v>
                </c:pt>
                <c:pt idx="3">
                  <c:v>55-64</c:v>
                </c:pt>
                <c:pt idx="4">
                  <c:v>65+</c:v>
                </c:pt>
              </c:strCache>
            </c:strRef>
          </c:cat>
          <c:val>
            <c:numRef>
              <c:f>Isses!$Y$9:$Y$13</c:f>
              <c:numCache>
                <c:formatCode>0%</c:formatCode>
                <c:ptCount val="5"/>
                <c:pt idx="0">
                  <c:v>0.09</c:v>
                </c:pt>
                <c:pt idx="1">
                  <c:v>0.08</c:v>
                </c:pt>
                <c:pt idx="2">
                  <c:v>0.14000000000000001</c:v>
                </c:pt>
                <c:pt idx="3">
                  <c:v>0.08</c:v>
                </c:pt>
                <c:pt idx="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28-4954-ABAF-964D026E1C7A}"/>
            </c:ext>
          </c:extLst>
        </c:ser>
        <c:ser>
          <c:idx val="3"/>
          <c:order val="3"/>
          <c:tx>
            <c:strRef>
              <c:f>Isses!$Z$8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Isses!$V$9:$V$13</c:f>
              <c:strCache>
                <c:ptCount val="5"/>
                <c:pt idx="0">
                  <c:v>18-34</c:v>
                </c:pt>
                <c:pt idx="1">
                  <c:v>35-44</c:v>
                </c:pt>
                <c:pt idx="2">
                  <c:v>45-54</c:v>
                </c:pt>
                <c:pt idx="3">
                  <c:v>55-64</c:v>
                </c:pt>
                <c:pt idx="4">
                  <c:v>65+</c:v>
                </c:pt>
              </c:strCache>
            </c:strRef>
          </c:cat>
          <c:val>
            <c:numRef>
              <c:f>Isses!$Z$9:$Z$13</c:f>
              <c:numCache>
                <c:formatCode>0%</c:formatCode>
                <c:ptCount val="5"/>
                <c:pt idx="0">
                  <c:v>0.12</c:v>
                </c:pt>
                <c:pt idx="1">
                  <c:v>0.13</c:v>
                </c:pt>
                <c:pt idx="2">
                  <c:v>0.1</c:v>
                </c:pt>
                <c:pt idx="3">
                  <c:v>0.12</c:v>
                </c:pt>
                <c:pt idx="4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28-4954-ABAF-964D026E1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5"/>
        <c:overlap val="-50"/>
        <c:axId val="474106608"/>
        <c:axId val="474107000"/>
      </c:barChart>
      <c:catAx>
        <c:axId val="47410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474107000"/>
        <c:crosses val="autoZero"/>
        <c:auto val="1"/>
        <c:lblAlgn val="ctr"/>
        <c:lblOffset val="100"/>
        <c:noMultiLvlLbl val="0"/>
      </c:catAx>
      <c:valAx>
        <c:axId val="47410700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74106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100" b="1"/>
              <a:t>Party most</a:t>
            </a:r>
            <a:r>
              <a:rPr lang="en-US" sz="1100" b="1" baseline="0"/>
              <a:t> </a:t>
            </a:r>
            <a:r>
              <a:rPr lang="en-US" sz="1100" b="1"/>
              <a:t>trusted to lead Brexit negotiations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406138472519628E-2"/>
          <c:y val="0.18764317640211292"/>
          <c:w val="0.81156316916488225"/>
          <c:h val="0.49304394146303665"/>
        </c:manualLayout>
      </c:layout>
      <c:lineChart>
        <c:grouping val="standard"/>
        <c:varyColors val="0"/>
        <c:ser>
          <c:idx val="0"/>
          <c:order val="0"/>
          <c:tx>
            <c:strRef>
              <c:f>Isses!$C$1</c:f>
              <c:strCache>
                <c:ptCount val="1"/>
                <c:pt idx="0">
                  <c:v>Health / NHS</c:v>
                </c:pt>
              </c:strCache>
            </c:strRef>
          </c:tx>
          <c:spPr>
            <a:ln w="28575" cap="rnd">
              <a:solidFill>
                <a:srgbClr val="FF3399"/>
              </a:solidFill>
              <a:round/>
            </a:ln>
            <a:effectLst/>
          </c:spPr>
          <c:marker>
            <c:symbol val="none"/>
          </c:marker>
          <c:cat>
            <c:numRef>
              <c:f>Isses!$B$2:$B$34</c:f>
              <c:numCache>
                <c:formatCode>m/d/yyyy</c:formatCode>
                <c:ptCount val="33"/>
                <c:pt idx="0">
                  <c:v>42661</c:v>
                </c:pt>
                <c:pt idx="1">
                  <c:v>42745</c:v>
                </c:pt>
                <c:pt idx="2">
                  <c:v>42808</c:v>
                </c:pt>
                <c:pt idx="3">
                  <c:v>42836</c:v>
                </c:pt>
                <c:pt idx="4">
                  <c:v>42844</c:v>
                </c:pt>
              </c:numCache>
            </c:numRef>
          </c:cat>
          <c:val>
            <c:numRef>
              <c:f>Isses!$C$2:$C$34</c:f>
              <c:numCache>
                <c:formatCode>0%</c:formatCode>
                <c:ptCount val="33"/>
                <c:pt idx="0">
                  <c:v>0.53</c:v>
                </c:pt>
                <c:pt idx="1">
                  <c:v>0.61</c:v>
                </c:pt>
                <c:pt idx="2">
                  <c:v>0.62</c:v>
                </c:pt>
                <c:pt idx="3">
                  <c:v>0.56000000000000005</c:v>
                </c:pt>
                <c:pt idx="4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E9-4CE5-8455-D3599E79DEB4}"/>
            </c:ext>
          </c:extLst>
        </c:ser>
        <c:ser>
          <c:idx val="1"/>
          <c:order val="1"/>
          <c:tx>
            <c:strRef>
              <c:f>Isses!$D$1</c:f>
              <c:strCache>
                <c:ptCount val="1"/>
                <c:pt idx="0">
                  <c:v>Brexit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rgbClr val="00B0F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8E9-4CE5-8455-D3599E79DEB4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00B0F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68E9-4CE5-8455-D3599E79DEB4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00B0F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68E9-4CE5-8455-D3599E79DEB4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00B0F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68E9-4CE5-8455-D3599E79DEB4}"/>
              </c:ext>
            </c:extLst>
          </c:dPt>
          <c:cat>
            <c:numRef>
              <c:f>Isses!$B$2:$B$34</c:f>
              <c:numCache>
                <c:formatCode>m/d/yyyy</c:formatCode>
                <c:ptCount val="33"/>
                <c:pt idx="0">
                  <c:v>42661</c:v>
                </c:pt>
                <c:pt idx="1">
                  <c:v>42745</c:v>
                </c:pt>
                <c:pt idx="2">
                  <c:v>42808</c:v>
                </c:pt>
                <c:pt idx="3">
                  <c:v>42836</c:v>
                </c:pt>
                <c:pt idx="4">
                  <c:v>42844</c:v>
                </c:pt>
              </c:numCache>
            </c:numRef>
          </c:cat>
          <c:val>
            <c:numRef>
              <c:f>Isses!$D$2:$D$34</c:f>
              <c:numCache>
                <c:formatCode>0%</c:formatCode>
                <c:ptCount val="33"/>
                <c:pt idx="0">
                  <c:v>0.37</c:v>
                </c:pt>
                <c:pt idx="1">
                  <c:v>0.36</c:v>
                </c:pt>
                <c:pt idx="2">
                  <c:v>0.4</c:v>
                </c:pt>
                <c:pt idx="3">
                  <c:v>0.39</c:v>
                </c:pt>
                <c:pt idx="4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8E9-4CE5-8455-D3599E79DEB4}"/>
            </c:ext>
          </c:extLst>
        </c:ser>
        <c:ser>
          <c:idx val="2"/>
          <c:order val="2"/>
          <c:tx>
            <c:strRef>
              <c:f>Isses!$E$1</c:f>
              <c:strCache>
                <c:ptCount val="1"/>
                <c:pt idx="0">
                  <c:v>Immigration</c:v>
                </c:pt>
              </c:strCache>
            </c:strRef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cat>
            <c:numRef>
              <c:f>Isses!$B$2:$B$34</c:f>
              <c:numCache>
                <c:formatCode>m/d/yyyy</c:formatCode>
                <c:ptCount val="33"/>
                <c:pt idx="0">
                  <c:v>42661</c:v>
                </c:pt>
                <c:pt idx="1">
                  <c:v>42745</c:v>
                </c:pt>
                <c:pt idx="2">
                  <c:v>42808</c:v>
                </c:pt>
                <c:pt idx="3">
                  <c:v>42836</c:v>
                </c:pt>
                <c:pt idx="4">
                  <c:v>42844</c:v>
                </c:pt>
              </c:numCache>
            </c:numRef>
          </c:cat>
          <c:val>
            <c:numRef>
              <c:f>Isses!$E$2:$E$34</c:f>
              <c:numCache>
                <c:formatCode>0%</c:formatCode>
                <c:ptCount val="33"/>
                <c:pt idx="0">
                  <c:v>0.43</c:v>
                </c:pt>
                <c:pt idx="1">
                  <c:v>0.41</c:v>
                </c:pt>
                <c:pt idx="2">
                  <c:v>0.38</c:v>
                </c:pt>
                <c:pt idx="3">
                  <c:v>0.35</c:v>
                </c:pt>
                <c:pt idx="4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8E9-4CE5-8455-D3599E79DEB4}"/>
            </c:ext>
          </c:extLst>
        </c:ser>
        <c:ser>
          <c:idx val="3"/>
          <c:order val="3"/>
          <c:tx>
            <c:strRef>
              <c:f>Isses!$F$1</c:f>
              <c:strCache>
                <c:ptCount val="1"/>
                <c:pt idx="0">
                  <c:v>Economy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Isses!$B$2:$B$34</c:f>
              <c:numCache>
                <c:formatCode>m/d/yyyy</c:formatCode>
                <c:ptCount val="33"/>
                <c:pt idx="0">
                  <c:v>42661</c:v>
                </c:pt>
                <c:pt idx="1">
                  <c:v>42745</c:v>
                </c:pt>
                <c:pt idx="2">
                  <c:v>42808</c:v>
                </c:pt>
                <c:pt idx="3">
                  <c:v>42836</c:v>
                </c:pt>
                <c:pt idx="4">
                  <c:v>42844</c:v>
                </c:pt>
              </c:numCache>
            </c:numRef>
          </c:cat>
          <c:val>
            <c:numRef>
              <c:f>Isses!$F$2:$F$34</c:f>
              <c:numCache>
                <c:formatCode>0%</c:formatCode>
                <c:ptCount val="33"/>
                <c:pt idx="0">
                  <c:v>0.28000000000000003</c:v>
                </c:pt>
                <c:pt idx="1">
                  <c:v>0.26</c:v>
                </c:pt>
                <c:pt idx="2">
                  <c:v>0.26</c:v>
                </c:pt>
                <c:pt idx="3">
                  <c:v>0.23</c:v>
                </c:pt>
                <c:pt idx="4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8E9-4CE5-8455-D3599E79DEB4}"/>
            </c:ext>
          </c:extLst>
        </c:ser>
        <c:ser>
          <c:idx val="4"/>
          <c:order val="4"/>
          <c:tx>
            <c:strRef>
              <c:f>Isses!$G$1</c:f>
              <c:strCache>
                <c:ptCount val="1"/>
                <c:pt idx="0">
                  <c:v>Terrorism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Isses!$B$2:$B$34</c:f>
              <c:numCache>
                <c:formatCode>m/d/yyyy</c:formatCode>
                <c:ptCount val="33"/>
                <c:pt idx="0">
                  <c:v>42661</c:v>
                </c:pt>
                <c:pt idx="1">
                  <c:v>42745</c:v>
                </c:pt>
                <c:pt idx="2">
                  <c:v>42808</c:v>
                </c:pt>
                <c:pt idx="3">
                  <c:v>42836</c:v>
                </c:pt>
                <c:pt idx="4">
                  <c:v>42844</c:v>
                </c:pt>
              </c:numCache>
            </c:numRef>
          </c:cat>
          <c:val>
            <c:numRef>
              <c:f>Isses!$G$2:$G$34</c:f>
              <c:numCache>
                <c:formatCode>0%</c:formatCode>
                <c:ptCount val="33"/>
                <c:pt idx="0">
                  <c:v>0.24</c:v>
                </c:pt>
                <c:pt idx="1">
                  <c:v>0.27</c:v>
                </c:pt>
                <c:pt idx="2">
                  <c:v>0.21</c:v>
                </c:pt>
                <c:pt idx="3">
                  <c:v>0.35</c:v>
                </c:pt>
                <c:pt idx="4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8E9-4CE5-8455-D3599E79D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4107784"/>
        <c:axId val="474339152"/>
      </c:lineChart>
      <c:dateAx>
        <c:axId val="474107784"/>
        <c:scaling>
          <c:orientation val="minMax"/>
        </c:scaling>
        <c:delete val="0"/>
        <c:axPos val="b"/>
        <c:numFmt formatCode="mmm\ \ \ \ \ \ \ \ \ \ \ \ \ 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474339152"/>
        <c:crosses val="autoZero"/>
        <c:auto val="1"/>
        <c:lblOffset val="100"/>
        <c:baseTimeUnit val="days"/>
        <c:majorUnit val="1"/>
        <c:majorTimeUnit val="months"/>
      </c:dateAx>
      <c:valAx>
        <c:axId val="47433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474107784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000" b="1" i="0" baseline="0">
                <a:effectLst/>
              </a:rPr>
              <a:t>Party most trusted to lead Brexit negotiations              (by EU Referendum vote)</a:t>
            </a:r>
            <a:endParaRPr lang="en-US" sz="1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406138472519628E-2"/>
          <c:y val="0.21648484848484847"/>
          <c:w val="0.93718772305496079"/>
          <c:h val="0.51466046289668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Isses!$W$8</c:f>
              <c:strCache>
                <c:ptCount val="1"/>
                <c:pt idx="0">
                  <c:v>Health / NHS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Isses!$V$28:$V$29</c:f>
              <c:strCache>
                <c:ptCount val="2"/>
                <c:pt idx="0">
                  <c:v>Conservative voters</c:v>
                </c:pt>
                <c:pt idx="1">
                  <c:v>Labour voters</c:v>
                </c:pt>
              </c:strCache>
            </c:strRef>
          </c:cat>
          <c:val>
            <c:numRef>
              <c:f>Isses!$W$28:$W$29</c:f>
              <c:numCache>
                <c:formatCode>0%</c:formatCode>
                <c:ptCount val="2"/>
                <c:pt idx="0">
                  <c:v>0.6</c:v>
                </c:pt>
                <c:pt idx="1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C7-4467-8683-B7172DD0691C}"/>
            </c:ext>
          </c:extLst>
        </c:ser>
        <c:ser>
          <c:idx val="1"/>
          <c:order val="1"/>
          <c:tx>
            <c:strRef>
              <c:f>Isses!$X$8</c:f>
              <c:strCache>
                <c:ptCount val="1"/>
                <c:pt idx="0">
                  <c:v>Brexit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Isses!$V$28:$V$29</c:f>
              <c:strCache>
                <c:ptCount val="2"/>
                <c:pt idx="0">
                  <c:v>Conservative voters</c:v>
                </c:pt>
                <c:pt idx="1">
                  <c:v>Labour voters</c:v>
                </c:pt>
              </c:strCache>
            </c:strRef>
          </c:cat>
          <c:val>
            <c:numRef>
              <c:f>Isses!$X$28:$X$29</c:f>
              <c:numCache>
                <c:formatCode>0%</c:formatCode>
                <c:ptCount val="2"/>
                <c:pt idx="0">
                  <c:v>0.45</c:v>
                </c:pt>
                <c:pt idx="1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C7-4467-8683-B7172DD0691C}"/>
            </c:ext>
          </c:extLst>
        </c:ser>
        <c:ser>
          <c:idx val="2"/>
          <c:order val="2"/>
          <c:tx>
            <c:strRef>
              <c:f>Isses!$Y$8</c:f>
              <c:strCache>
                <c:ptCount val="1"/>
                <c:pt idx="0">
                  <c:v>Immigration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Isses!$V$28:$V$29</c:f>
              <c:strCache>
                <c:ptCount val="2"/>
                <c:pt idx="0">
                  <c:v>Conservative voters</c:v>
                </c:pt>
                <c:pt idx="1">
                  <c:v>Labour voters</c:v>
                </c:pt>
              </c:strCache>
            </c:strRef>
          </c:cat>
          <c:val>
            <c:numRef>
              <c:f>Isses!$Y$28:$Y$29</c:f>
              <c:numCache>
                <c:formatCode>0%</c:formatCode>
                <c:ptCount val="2"/>
                <c:pt idx="0">
                  <c:v>0.45</c:v>
                </c:pt>
                <c:pt idx="1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C7-4467-8683-B7172DD0691C}"/>
            </c:ext>
          </c:extLst>
        </c:ser>
        <c:ser>
          <c:idx val="3"/>
          <c:order val="3"/>
          <c:tx>
            <c:strRef>
              <c:f>Isses!$Z$8</c:f>
              <c:strCache>
                <c:ptCount val="1"/>
                <c:pt idx="0">
                  <c:v>Economy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Isses!$V$28:$V$29</c:f>
              <c:strCache>
                <c:ptCount val="2"/>
                <c:pt idx="0">
                  <c:v>Conservative voters</c:v>
                </c:pt>
                <c:pt idx="1">
                  <c:v>Labour voters</c:v>
                </c:pt>
              </c:strCache>
            </c:strRef>
          </c:cat>
          <c:val>
            <c:numRef>
              <c:f>Isses!$Z$28:$Z$29</c:f>
              <c:numCache>
                <c:formatCode>0%</c:formatCode>
                <c:ptCount val="2"/>
                <c:pt idx="0">
                  <c:v>0.28000000000000003</c:v>
                </c:pt>
                <c:pt idx="1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C7-4467-8683-B7172DD0691C}"/>
            </c:ext>
          </c:extLst>
        </c:ser>
        <c:ser>
          <c:idx val="4"/>
          <c:order val="4"/>
          <c:tx>
            <c:strRef>
              <c:f>Isses!$AA$8</c:f>
              <c:strCache>
                <c:ptCount val="1"/>
                <c:pt idx="0">
                  <c:v>Terrorism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Isses!$V$28:$V$29</c:f>
              <c:strCache>
                <c:ptCount val="2"/>
                <c:pt idx="0">
                  <c:v>Conservative voters</c:v>
                </c:pt>
                <c:pt idx="1">
                  <c:v>Labour voters</c:v>
                </c:pt>
              </c:strCache>
            </c:strRef>
          </c:cat>
          <c:val>
            <c:numRef>
              <c:f>Isses!$AA$28:$AA$29</c:f>
              <c:numCache>
                <c:formatCode>0%</c:formatCode>
                <c:ptCount val="2"/>
                <c:pt idx="0">
                  <c:v>0.28000000000000003</c:v>
                </c:pt>
                <c:pt idx="1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C7-4467-8683-B7172DD06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overlap val="-50"/>
        <c:axId val="474339936"/>
        <c:axId val="474340328"/>
      </c:barChart>
      <c:catAx>
        <c:axId val="47433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474340328"/>
        <c:crosses val="autoZero"/>
        <c:auto val="1"/>
        <c:lblAlgn val="ctr"/>
        <c:lblOffset val="100"/>
        <c:noMultiLvlLbl val="0"/>
      </c:catAx>
      <c:valAx>
        <c:axId val="47434032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74339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050" b="1"/>
              <a:t>Stance on the two party leaders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733930525890748"/>
          <c:y val="0.16881429295022332"/>
          <c:w val="0.37579763334667915"/>
          <c:h val="0.6278812388672122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EF2-4A89-AFD4-AE1D2EB39E6C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EF2-4A89-AFD4-AE1D2EB39E6C}"/>
              </c:ext>
            </c:extLst>
          </c:dPt>
          <c:dPt>
            <c:idx val="2"/>
            <c:bubble3D val="0"/>
            <c:spPr>
              <a:solidFill>
                <a:srgbClr val="FF33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EF2-4A89-AFD4-AE1D2EB39E6C}"/>
              </c:ext>
            </c:extLst>
          </c:dPt>
          <c:dPt>
            <c:idx val="3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EF2-4A89-AFD4-AE1D2EB39E6C}"/>
              </c:ext>
            </c:extLst>
          </c:dPt>
          <c:dLbls>
            <c:dLbl>
              <c:idx val="0"/>
              <c:layout>
                <c:manualLayout>
                  <c:x val="0.1700404858299594"/>
                  <c:y val="-3.830056330677970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278013325257417"/>
                      <c:h val="0.1445614035087719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EF2-4A89-AFD4-AE1D2EB39E6C}"/>
                </c:ext>
              </c:extLst>
            </c:dLbl>
            <c:dLbl>
              <c:idx val="1"/>
              <c:layout>
                <c:manualLayout>
                  <c:x val="1.8893387314439947E-2"/>
                  <c:y val="0.1403508771929824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Georgia" panose="0204050205040502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41251022771951079"/>
                      <c:h val="0.1453125815413424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EF2-4A89-AFD4-AE1D2EB39E6C}"/>
                </c:ext>
              </c:extLst>
            </c:dLbl>
            <c:dLbl>
              <c:idx val="2"/>
              <c:layout>
                <c:manualLayout>
                  <c:x val="-0.214575005047446"/>
                  <c:y val="-1.97978542155914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406218453462543"/>
                      <c:h val="0.27742690058479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EF2-4A89-AFD4-AE1D2EB39E6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F2-4A89-AFD4-AE1D2EB39E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'ELR5'!$C$4:$C$7</c:f>
              <c:strCache>
                <c:ptCount val="4"/>
                <c:pt idx="0">
                  <c:v>Satisfied with Theresa May</c:v>
                </c:pt>
                <c:pt idx="1">
                  <c:v>Dissatisfied with Theresa May, but prefer her to Jeremy Corbyn</c:v>
                </c:pt>
                <c:pt idx="2">
                  <c:v>Dissatisfied with Theresa May, and prefer Jeremy Corbyn</c:v>
                </c:pt>
                <c:pt idx="3">
                  <c:v>Don't know / not sure</c:v>
                </c:pt>
              </c:strCache>
            </c:strRef>
          </c:cat>
          <c:val>
            <c:numRef>
              <c:f>'ELR5'!$D$4:$D$7</c:f>
              <c:numCache>
                <c:formatCode>0%</c:formatCode>
                <c:ptCount val="4"/>
                <c:pt idx="0">
                  <c:v>0.44</c:v>
                </c:pt>
                <c:pt idx="1">
                  <c:v>0.16</c:v>
                </c:pt>
                <c:pt idx="2">
                  <c:v>0.2</c:v>
                </c:pt>
                <c:pt idx="3">
                  <c:v>0.19999999999999996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F2-4A89-AFD4-AE1D2EB39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Leadership qualities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Sheet4!$A$2</c:f>
              <c:strCache>
                <c:ptCount val="1"/>
                <c:pt idx="0">
                  <c:v>Theresa May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Sheet4!$B$1:$K$1</c:f>
              <c:strCache>
                <c:ptCount val="10"/>
                <c:pt idx="0">
                  <c:v>Strong leader</c:v>
                </c:pt>
                <c:pt idx="1">
                  <c:v>Able to get things done</c:v>
                </c:pt>
                <c:pt idx="2">
                  <c:v>Able to stand up for Britain’s interests abroad</c:v>
                </c:pt>
                <c:pt idx="3">
                  <c:v>Decisive</c:v>
                </c:pt>
                <c:pt idx="4">
                  <c:v>Has the nation’s best interests at heart</c:v>
                </c:pt>
                <c:pt idx="5">
                  <c:v>Represents what most people think</c:v>
                </c:pt>
                <c:pt idx="6">
                  <c:v>Has similar views to my own</c:v>
                </c:pt>
                <c:pt idx="7">
                  <c:v>Trustworthy</c:v>
                </c:pt>
                <c:pt idx="8">
                  <c:v>In touch</c:v>
                </c:pt>
                <c:pt idx="9">
                  <c:v>Sticks to principles</c:v>
                </c:pt>
              </c:strCache>
            </c:strRef>
          </c:cat>
          <c:val>
            <c:numRef>
              <c:f>Sheet4!$B$2:$K$2</c:f>
              <c:numCache>
                <c:formatCode>0%</c:formatCode>
                <c:ptCount val="10"/>
                <c:pt idx="0">
                  <c:v>0.55217174238642042</c:v>
                </c:pt>
                <c:pt idx="1">
                  <c:v>0.53419870194707941</c:v>
                </c:pt>
                <c:pt idx="2">
                  <c:v>0.52920619071392916</c:v>
                </c:pt>
                <c:pt idx="3">
                  <c:v>0.54618072890664005</c:v>
                </c:pt>
                <c:pt idx="4">
                  <c:v>0.50074887668497259</c:v>
                </c:pt>
                <c:pt idx="5">
                  <c:v>0.34947578632051923</c:v>
                </c:pt>
                <c:pt idx="6">
                  <c:v>0.3509735396904643</c:v>
                </c:pt>
                <c:pt idx="7">
                  <c:v>0.42036944583125313</c:v>
                </c:pt>
                <c:pt idx="8">
                  <c:v>0.32850723914128804</c:v>
                </c:pt>
                <c:pt idx="9">
                  <c:v>0.46280579131303046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B9-4A46-A153-AF3FBA42BB7F}"/>
            </c:ext>
          </c:extLst>
        </c:ser>
        <c:ser>
          <c:idx val="1"/>
          <c:order val="1"/>
          <c:tx>
            <c:strRef>
              <c:f>Sheet4!$A$3</c:f>
              <c:strCache>
                <c:ptCount val="1"/>
                <c:pt idx="0">
                  <c:v>Jeremy Corbn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Sheet4!$B$1:$K$1</c:f>
              <c:strCache>
                <c:ptCount val="10"/>
                <c:pt idx="0">
                  <c:v>Strong leader</c:v>
                </c:pt>
                <c:pt idx="1">
                  <c:v>Able to get things done</c:v>
                </c:pt>
                <c:pt idx="2">
                  <c:v>Able to stand up for Britain’s interests abroad</c:v>
                </c:pt>
                <c:pt idx="3">
                  <c:v>Decisive</c:v>
                </c:pt>
                <c:pt idx="4">
                  <c:v>Has the nation’s best interests at heart</c:v>
                </c:pt>
                <c:pt idx="5">
                  <c:v>Represents what most people think</c:v>
                </c:pt>
                <c:pt idx="6">
                  <c:v>Has similar views to my own</c:v>
                </c:pt>
                <c:pt idx="7">
                  <c:v>Trustworthy</c:v>
                </c:pt>
                <c:pt idx="8">
                  <c:v>In touch</c:v>
                </c:pt>
                <c:pt idx="9">
                  <c:v>Sticks to principles</c:v>
                </c:pt>
              </c:strCache>
            </c:strRef>
          </c:cat>
          <c:val>
            <c:numRef>
              <c:f>Sheet4!$B$3:$K$3</c:f>
              <c:numCache>
                <c:formatCode>0%</c:formatCode>
                <c:ptCount val="10"/>
                <c:pt idx="0">
                  <c:v>0.17024463305042437</c:v>
                </c:pt>
                <c:pt idx="1">
                  <c:v>0.17873190214677984</c:v>
                </c:pt>
                <c:pt idx="2">
                  <c:v>0.20319520718921619</c:v>
                </c:pt>
                <c:pt idx="3">
                  <c:v>0.21268097853220169</c:v>
                </c:pt>
                <c:pt idx="4">
                  <c:v>0.34048926610084873</c:v>
                </c:pt>
                <c:pt idx="5">
                  <c:v>0.22666000998502248</c:v>
                </c:pt>
                <c:pt idx="6">
                  <c:v>0.24513230154767848</c:v>
                </c:pt>
                <c:pt idx="7">
                  <c:v>0.30354468297553672</c:v>
                </c:pt>
                <c:pt idx="8">
                  <c:v>0.33050424363454817</c:v>
                </c:pt>
                <c:pt idx="9">
                  <c:v>0.46729905142286571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B9-4A46-A153-AF3FBA42B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4715960"/>
        <c:axId val="534716352"/>
      </c:barChart>
      <c:catAx>
        <c:axId val="53471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716352"/>
        <c:crosses val="autoZero"/>
        <c:auto val="1"/>
        <c:lblAlgn val="ctr"/>
        <c:lblOffset val="100"/>
        <c:noMultiLvlLbl val="0"/>
      </c:catAx>
      <c:valAx>
        <c:axId val="5347163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471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200" b="1"/>
              <a:t>Latest leader approval</a:t>
            </a:r>
            <a:r>
              <a:rPr lang="en-US" sz="1200" b="1" baseline="0"/>
              <a:t> ratings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50-4D03-8DED-C427CDE7AA7F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50-4D03-8DED-C427CDE7AA7F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850-4D03-8DED-C427CDE7AA7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Georgia" panose="0204050205040502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A5D-4744-AE1B-DBE0359BEEE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Georgia" panose="0204050205040502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850-4D03-8DED-C427CDE7AA7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Georgia" panose="0204050205040502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850-4D03-8DED-C427CDE7AA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Main!$C$11:$C$14</c:f>
              <c:strCache>
                <c:ptCount val="4"/>
                <c:pt idx="0">
                  <c:v>Theresa May</c:v>
                </c:pt>
                <c:pt idx="1">
                  <c:v>Jeremy Corbyn</c:v>
                </c:pt>
                <c:pt idx="2">
                  <c:v>Tim Farron</c:v>
                </c:pt>
                <c:pt idx="3">
                  <c:v>Paul Nuttall</c:v>
                </c:pt>
              </c:strCache>
            </c:strRef>
          </c:cat>
          <c:val>
            <c:numRef>
              <c:f>Main!$D$11:$D$14</c:f>
              <c:numCache>
                <c:formatCode>0%;0%</c:formatCode>
                <c:ptCount val="4"/>
                <c:pt idx="0">
                  <c:v>0.49</c:v>
                </c:pt>
                <c:pt idx="1">
                  <c:v>0.18</c:v>
                </c:pt>
                <c:pt idx="2">
                  <c:v>0.17</c:v>
                </c:pt>
                <c:pt idx="3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850-4D03-8DED-C427CDE7AA7F}"/>
            </c:ext>
          </c:extLst>
        </c:ser>
        <c:ser>
          <c:idx val="1"/>
          <c:order val="1"/>
          <c:spPr>
            <a:solidFill>
              <a:srgbClr val="0070C0">
                <a:alpha val="50196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>
                  <a:alpha val="50196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850-4D03-8DED-C427CDE7AA7F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>
                  <a:alpha val="50196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850-4D03-8DED-C427CDE7AA7F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>
                  <a:alpha val="50196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850-4D03-8DED-C427CDE7AA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Main!$C$11:$C$14</c:f>
              <c:strCache>
                <c:ptCount val="4"/>
                <c:pt idx="0">
                  <c:v>Theresa May</c:v>
                </c:pt>
                <c:pt idx="1">
                  <c:v>Jeremy Corbyn</c:v>
                </c:pt>
                <c:pt idx="2">
                  <c:v>Tim Farron</c:v>
                </c:pt>
                <c:pt idx="3">
                  <c:v>Paul Nuttall</c:v>
                </c:pt>
              </c:strCache>
            </c:strRef>
          </c:cat>
          <c:val>
            <c:numRef>
              <c:f>Main!$E$11:$E$14</c:f>
              <c:numCache>
                <c:formatCode>0%;0%</c:formatCode>
                <c:ptCount val="4"/>
                <c:pt idx="0">
                  <c:v>-0.28000000000000003</c:v>
                </c:pt>
                <c:pt idx="1">
                  <c:v>-0.53</c:v>
                </c:pt>
                <c:pt idx="2">
                  <c:v>-0.35</c:v>
                </c:pt>
                <c:pt idx="3">
                  <c:v>-0.42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850-4D03-8DED-C427CDE7A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8179096"/>
        <c:axId val="474348912"/>
      </c:barChart>
      <c:catAx>
        <c:axId val="46817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474348912"/>
        <c:crosses val="autoZero"/>
        <c:auto val="1"/>
        <c:lblAlgn val="ctr"/>
        <c:lblOffset val="100"/>
        <c:noMultiLvlLbl val="0"/>
      </c:catAx>
      <c:valAx>
        <c:axId val="474348912"/>
        <c:scaling>
          <c:orientation val="minMax"/>
        </c:scaling>
        <c:delete val="1"/>
        <c:axPos val="l"/>
        <c:numFmt formatCode="0%;0%" sourceLinked="1"/>
        <c:majorTickMark val="none"/>
        <c:minorTickMark val="none"/>
        <c:tickLblPos val="nextTo"/>
        <c:crossAx val="468179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200" b="1"/>
              <a:t>Latest leader approval</a:t>
            </a:r>
            <a:r>
              <a:rPr lang="en-US" sz="1200" b="1" baseline="0"/>
              <a:t> ratings</a:t>
            </a:r>
          </a:p>
          <a:p>
            <a:pPr>
              <a:defRPr sz="1200" b="1"/>
            </a:pPr>
            <a:r>
              <a:rPr lang="en-US" sz="1200" b="1" baseline="0"/>
              <a:t>(own party only)</a:t>
            </a:r>
            <a:endParaRPr lang="en-US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B21-4924-918F-43476994FBB3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21-4924-918F-43476994FBB3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B21-4924-918F-43476994FBB3}"/>
              </c:ext>
            </c:extLst>
          </c:dPt>
          <c:dLbls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404040"/>
                      </a:solidFill>
                      <a:latin typeface="Georgia" panose="0204050205040502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B21-4924-918F-43476994FBB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chemeClr val="bg1"/>
                      </a:solidFill>
                      <a:latin typeface="Georgia" panose="02040502050405020303" pitchFamily="18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B21-4924-918F-43476994FB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Main!$C$17:$C$20</c:f>
              <c:strCache>
                <c:ptCount val="4"/>
                <c:pt idx="0">
                  <c:v>Theresa May</c:v>
                </c:pt>
                <c:pt idx="1">
                  <c:v>Jeremy Corbyn</c:v>
                </c:pt>
                <c:pt idx="2">
                  <c:v>Tim Farron</c:v>
                </c:pt>
                <c:pt idx="3">
                  <c:v>Paul Nuttall</c:v>
                </c:pt>
              </c:strCache>
            </c:strRef>
          </c:cat>
          <c:val>
            <c:numRef>
              <c:f>Main!$D$17:$D$20</c:f>
              <c:numCache>
                <c:formatCode>0%;0%</c:formatCode>
                <c:ptCount val="4"/>
                <c:pt idx="0">
                  <c:v>0.84</c:v>
                </c:pt>
                <c:pt idx="1">
                  <c:v>0.48</c:v>
                </c:pt>
                <c:pt idx="2">
                  <c:v>0.64</c:v>
                </c:pt>
                <c:pt idx="3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21-4924-918F-43476994FBB3}"/>
            </c:ext>
          </c:extLst>
        </c:ser>
        <c:ser>
          <c:idx val="1"/>
          <c:order val="1"/>
          <c:spPr>
            <a:solidFill>
              <a:srgbClr val="0070C0">
                <a:alpha val="50196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>
                  <a:alpha val="50196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B21-4924-918F-43476994FBB3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>
                  <a:alpha val="50196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B21-4924-918F-43476994FBB3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>
                  <a:alpha val="50196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B21-4924-918F-43476994FBB3}"/>
              </c:ext>
            </c:extLst>
          </c:dPt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21-4924-918F-43476994FBB3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21-4924-918F-43476994FBB3}"/>
                </c:ext>
              </c:extLst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B21-4924-918F-43476994FB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404040"/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Main!$C$17:$C$20</c:f>
              <c:strCache>
                <c:ptCount val="4"/>
                <c:pt idx="0">
                  <c:v>Theresa May</c:v>
                </c:pt>
                <c:pt idx="1">
                  <c:v>Jeremy Corbyn</c:v>
                </c:pt>
                <c:pt idx="2">
                  <c:v>Tim Farron</c:v>
                </c:pt>
                <c:pt idx="3">
                  <c:v>Paul Nuttall</c:v>
                </c:pt>
              </c:strCache>
            </c:strRef>
          </c:cat>
          <c:val>
            <c:numRef>
              <c:f>Main!$E$17:$E$20</c:f>
              <c:numCache>
                <c:formatCode>0%;0%</c:formatCode>
                <c:ptCount val="4"/>
                <c:pt idx="0">
                  <c:v>-0.03</c:v>
                </c:pt>
                <c:pt idx="1">
                  <c:v>-0.25</c:v>
                </c:pt>
                <c:pt idx="2">
                  <c:v>-0.09</c:v>
                </c:pt>
                <c:pt idx="3">
                  <c:v>-0.17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21-4924-918F-43476994F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74347736"/>
        <c:axId val="509051520"/>
      </c:barChart>
      <c:catAx>
        <c:axId val="47434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509051520"/>
        <c:crosses val="autoZero"/>
        <c:auto val="1"/>
        <c:lblAlgn val="ctr"/>
        <c:lblOffset val="100"/>
        <c:noMultiLvlLbl val="0"/>
      </c:catAx>
      <c:valAx>
        <c:axId val="509051520"/>
        <c:scaling>
          <c:orientation val="minMax"/>
        </c:scaling>
        <c:delete val="1"/>
        <c:axPos val="l"/>
        <c:numFmt formatCode="0%;0%" sourceLinked="1"/>
        <c:majorTickMark val="none"/>
        <c:minorTickMark val="none"/>
        <c:tickLblPos val="nextTo"/>
        <c:crossAx val="474347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404040"/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200" b="1">
                <a:solidFill>
                  <a:srgbClr val="404040"/>
                </a:solidFill>
              </a:rPr>
              <a:t>Leader approval</a:t>
            </a:r>
            <a:r>
              <a:rPr lang="en-US" sz="1200" b="1" baseline="0">
                <a:solidFill>
                  <a:srgbClr val="404040"/>
                </a:solidFill>
              </a:rPr>
              <a:t> ratings </a:t>
            </a:r>
          </a:p>
          <a:p>
            <a:pPr>
              <a:defRPr sz="1200" b="1">
                <a:solidFill>
                  <a:srgbClr val="404040"/>
                </a:solidFill>
              </a:defRPr>
            </a:pPr>
            <a:r>
              <a:rPr lang="en-US" sz="1200" b="1" baseline="0">
                <a:solidFill>
                  <a:srgbClr val="404040"/>
                </a:solidFill>
              </a:rPr>
              <a:t>7 weeks from election day</a:t>
            </a:r>
            <a:endParaRPr lang="en-US" sz="1200" b="1">
              <a:solidFill>
                <a:srgbClr val="40404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404040"/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406138472519628E-2"/>
          <c:y val="0.18087179487179486"/>
          <c:w val="0.93718772305496079"/>
          <c:h val="0.7051108419139915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2E-4C1A-8EED-747323DEA3EE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2E-4C1A-8EED-747323DEA3EE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2E-4C1A-8EED-747323DEA3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Main!$C$32:$C$36</c:f>
              <c:strCache>
                <c:ptCount val="5"/>
                <c:pt idx="0">
                  <c:v>Theresa May</c:v>
                </c:pt>
                <c:pt idx="1">
                  <c:v>Jeremy Corbyn</c:v>
                </c:pt>
                <c:pt idx="2">
                  <c:v> </c:v>
                </c:pt>
                <c:pt idx="3">
                  <c:v>David Cameron</c:v>
                </c:pt>
                <c:pt idx="4">
                  <c:v>Ed Miliband</c:v>
                </c:pt>
              </c:strCache>
            </c:strRef>
          </c:cat>
          <c:val>
            <c:numRef>
              <c:f>Main!$D$32:$D$36</c:f>
              <c:numCache>
                <c:formatCode>0%;0%</c:formatCode>
                <c:ptCount val="5"/>
                <c:pt idx="0">
                  <c:v>0.49</c:v>
                </c:pt>
                <c:pt idx="1">
                  <c:v>0.18</c:v>
                </c:pt>
                <c:pt idx="2">
                  <c:v>0</c:v>
                </c:pt>
                <c:pt idx="3">
                  <c:v>0.42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2E-4C1A-8EED-747323DEA3EE}"/>
            </c:ext>
          </c:extLst>
        </c:ser>
        <c:ser>
          <c:idx val="1"/>
          <c:order val="1"/>
          <c:spPr>
            <a:solidFill>
              <a:srgbClr val="0070C0">
                <a:alpha val="50196"/>
              </a:srgb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>
                  <a:alpha val="50196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42E-4C1A-8EED-747323DEA3EE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>
                  <a:alpha val="50196"/>
                </a:srgb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42E-4C1A-8EED-747323DEA3EE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2E-4C1A-8EED-747323DEA3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404040"/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Main!$C$32:$C$36</c:f>
              <c:strCache>
                <c:ptCount val="5"/>
                <c:pt idx="0">
                  <c:v>Theresa May</c:v>
                </c:pt>
                <c:pt idx="1">
                  <c:v>Jeremy Corbyn</c:v>
                </c:pt>
                <c:pt idx="2">
                  <c:v> </c:v>
                </c:pt>
                <c:pt idx="3">
                  <c:v>David Cameron</c:v>
                </c:pt>
                <c:pt idx="4">
                  <c:v>Ed Miliband</c:v>
                </c:pt>
              </c:strCache>
            </c:strRef>
          </c:cat>
          <c:val>
            <c:numRef>
              <c:f>Main!$E$32:$E$36</c:f>
              <c:numCache>
                <c:formatCode>0%;0%</c:formatCode>
                <c:ptCount val="5"/>
                <c:pt idx="0">
                  <c:v>-0.28000000000000003</c:v>
                </c:pt>
                <c:pt idx="1">
                  <c:v>-0.53</c:v>
                </c:pt>
                <c:pt idx="2">
                  <c:v>0</c:v>
                </c:pt>
                <c:pt idx="3">
                  <c:v>-0.43</c:v>
                </c:pt>
                <c:pt idx="4">
                  <c:v>-0.49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2E-4C1A-8EED-747323DEA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4734784"/>
        <c:axId val="534735176"/>
      </c:barChart>
      <c:catAx>
        <c:axId val="53473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04040"/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534735176"/>
        <c:crosses val="autoZero"/>
        <c:auto val="1"/>
        <c:lblAlgn val="ctr"/>
        <c:lblOffset val="100"/>
        <c:noMultiLvlLbl val="0"/>
      </c:catAx>
      <c:valAx>
        <c:axId val="534735176"/>
        <c:scaling>
          <c:orientation val="minMax"/>
        </c:scaling>
        <c:delete val="1"/>
        <c:axPos val="l"/>
        <c:numFmt formatCode="0%;0%" sourceLinked="1"/>
        <c:majorTickMark val="none"/>
        <c:minorTickMark val="none"/>
        <c:tickLblPos val="nextTo"/>
        <c:crossAx val="53473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rgbClr val="404040"/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200" b="1">
                <a:solidFill>
                  <a:srgbClr val="404040"/>
                </a:solidFill>
              </a:rPr>
              <a:t>Should there be an</a:t>
            </a:r>
            <a:r>
              <a:rPr lang="en-US" sz="1200" b="1" baseline="0">
                <a:solidFill>
                  <a:srgbClr val="404040"/>
                </a:solidFill>
              </a:rPr>
              <a:t> election before negotiations with the EU begin?</a:t>
            </a:r>
            <a:endParaRPr lang="en-US" sz="1200" b="1">
              <a:solidFill>
                <a:srgbClr val="40404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rgbClr val="404040"/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406138472519628E-2"/>
          <c:y val="0.18087179487179486"/>
          <c:w val="0.93718772305496079"/>
          <c:h val="0.7051108419139915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12-42AB-BC31-0683E9E665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Main!$C$62:$C$66</c:f>
              <c:strCache>
                <c:ptCount val="5"/>
                <c:pt idx="0">
                  <c:v>Remainers</c:v>
                </c:pt>
                <c:pt idx="1">
                  <c:v>Leavers</c:v>
                </c:pt>
                <c:pt idx="2">
                  <c:v> </c:v>
                </c:pt>
                <c:pt idx="3">
                  <c:v>Remainers</c:v>
                </c:pt>
                <c:pt idx="4">
                  <c:v>Leavers</c:v>
                </c:pt>
              </c:strCache>
            </c:strRef>
          </c:cat>
          <c:val>
            <c:numRef>
              <c:f>Main!$D$62:$D$66</c:f>
              <c:numCache>
                <c:formatCode>0%;0%</c:formatCode>
                <c:ptCount val="5"/>
                <c:pt idx="0">
                  <c:v>0.59</c:v>
                </c:pt>
                <c:pt idx="1">
                  <c:v>0.25</c:v>
                </c:pt>
                <c:pt idx="2">
                  <c:v>0</c:v>
                </c:pt>
                <c:pt idx="3">
                  <c:v>0.7</c:v>
                </c:pt>
                <c:pt idx="4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412-42AB-BC31-0683E9E66547}"/>
            </c:ext>
          </c:extLst>
        </c:ser>
        <c:ser>
          <c:idx val="1"/>
          <c:order val="1"/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12-42AB-BC31-0683E9E665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Main!$C$62:$C$66</c:f>
              <c:strCache>
                <c:ptCount val="5"/>
                <c:pt idx="0">
                  <c:v>Remainers</c:v>
                </c:pt>
                <c:pt idx="1">
                  <c:v>Leavers</c:v>
                </c:pt>
                <c:pt idx="2">
                  <c:v> </c:v>
                </c:pt>
                <c:pt idx="3">
                  <c:v>Remainers</c:v>
                </c:pt>
                <c:pt idx="4">
                  <c:v>Leavers</c:v>
                </c:pt>
              </c:strCache>
            </c:strRef>
          </c:cat>
          <c:val>
            <c:numRef>
              <c:f>Main!$E$62:$E$66</c:f>
              <c:numCache>
                <c:formatCode>0%;0%</c:formatCode>
                <c:ptCount val="5"/>
                <c:pt idx="0">
                  <c:v>-0.41</c:v>
                </c:pt>
                <c:pt idx="1">
                  <c:v>-0.75</c:v>
                </c:pt>
                <c:pt idx="2">
                  <c:v>0</c:v>
                </c:pt>
                <c:pt idx="3">
                  <c:v>-0.28999999999999998</c:v>
                </c:pt>
                <c:pt idx="4">
                  <c:v>-0.37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412-42AB-BC31-0683E9E66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4735960"/>
        <c:axId val="522548496"/>
      </c:barChart>
      <c:catAx>
        <c:axId val="534735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04040"/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522548496"/>
        <c:crosses val="autoZero"/>
        <c:auto val="1"/>
        <c:lblAlgn val="ctr"/>
        <c:lblOffset val="100"/>
        <c:noMultiLvlLbl val="0"/>
      </c:catAx>
      <c:valAx>
        <c:axId val="522548496"/>
        <c:scaling>
          <c:orientation val="minMax"/>
        </c:scaling>
        <c:delete val="1"/>
        <c:axPos val="l"/>
        <c:numFmt formatCode="0%;0%" sourceLinked="1"/>
        <c:majorTickMark val="none"/>
        <c:minorTickMark val="none"/>
        <c:tickLblPos val="nextTo"/>
        <c:crossAx val="534735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404040"/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/>
              <a:t>Reasons for voting for party of choice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404040"/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Main!$D$75</c:f>
              <c:strCache>
                <c:ptCount val="1"/>
                <c:pt idx="0">
                  <c:v>April 2017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404040"/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Main!$C$76:$C$80</c:f>
              <c:strCache>
                <c:ptCount val="5"/>
                <c:pt idx="0">
                  <c:v>Their immigration policies</c:v>
                </c:pt>
                <c:pt idx="1">
                  <c:v>Their economic policies</c:v>
                </c:pt>
                <c:pt idx="2">
                  <c:v>Their health policies</c:v>
                </c:pt>
                <c:pt idx="3">
                  <c:v>The leadership</c:v>
                </c:pt>
                <c:pt idx="4">
                  <c:v>Their stance on Brexit</c:v>
                </c:pt>
              </c:strCache>
            </c:strRef>
          </c:cat>
          <c:val>
            <c:numRef>
              <c:f>Main!$D$76:$D$80</c:f>
              <c:numCache>
                <c:formatCode>0%</c:formatCode>
                <c:ptCount val="5"/>
                <c:pt idx="0">
                  <c:v>0.08</c:v>
                </c:pt>
                <c:pt idx="1">
                  <c:v>0.11</c:v>
                </c:pt>
                <c:pt idx="2">
                  <c:v>0.11</c:v>
                </c:pt>
                <c:pt idx="3">
                  <c:v>0.19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2-460D-A78D-A1930E77FB16}"/>
            </c:ext>
          </c:extLst>
        </c:ser>
        <c:ser>
          <c:idx val="1"/>
          <c:order val="1"/>
          <c:tx>
            <c:strRef>
              <c:f>Main!$E$75</c:f>
              <c:strCache>
                <c:ptCount val="1"/>
                <c:pt idx="0">
                  <c:v>January 2015</c:v>
                </c:pt>
              </c:strCache>
            </c:strRef>
          </c:tx>
          <c:spPr>
            <a:solidFill>
              <a:srgbClr val="404040"/>
            </a:solidFill>
            <a:ln>
              <a:noFill/>
            </a:ln>
            <a:effectLst/>
          </c:spPr>
          <c:invertIfNegative val="0"/>
          <c:dLbls>
            <c:numFmt formatCode="0%;\-0%;&quot;n/a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404040"/>
                    </a:solidFill>
                    <a:latin typeface="Georgia" panose="020405020504050203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Main!$C$76:$C$80</c:f>
              <c:strCache>
                <c:ptCount val="5"/>
                <c:pt idx="0">
                  <c:v>Their immigration policies</c:v>
                </c:pt>
                <c:pt idx="1">
                  <c:v>Their economic policies</c:v>
                </c:pt>
                <c:pt idx="2">
                  <c:v>Their health policies</c:v>
                </c:pt>
                <c:pt idx="3">
                  <c:v>The leadership</c:v>
                </c:pt>
                <c:pt idx="4">
                  <c:v>Their stance on Brexit</c:v>
                </c:pt>
              </c:strCache>
            </c:strRef>
          </c:cat>
          <c:val>
            <c:numRef>
              <c:f>Main!$E$76:$E$80</c:f>
              <c:numCache>
                <c:formatCode>0%</c:formatCode>
                <c:ptCount val="5"/>
                <c:pt idx="0">
                  <c:v>0.18</c:v>
                </c:pt>
                <c:pt idx="1">
                  <c:v>0.25</c:v>
                </c:pt>
                <c:pt idx="2">
                  <c:v>0.15</c:v>
                </c:pt>
                <c:pt idx="3">
                  <c:v>0.12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32-460D-A78D-A1930E77F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0"/>
        <c:axId val="522549280"/>
        <c:axId val="522549672"/>
      </c:barChart>
      <c:catAx>
        <c:axId val="52254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04040"/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522549672"/>
        <c:crosses val="autoZero"/>
        <c:auto val="1"/>
        <c:lblAlgn val="ctr"/>
        <c:lblOffset val="100"/>
        <c:noMultiLvlLbl val="0"/>
      </c:catAx>
      <c:valAx>
        <c:axId val="52254967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5225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404040"/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rgbClr val="404040"/>
          </a:solidFill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200" b="1"/>
              <a:t>Voting intention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406138472519628E-2"/>
          <c:y val="0.18764317640211292"/>
          <c:w val="0.81156316916488225"/>
          <c:h val="0.50780395128433209"/>
        </c:manualLayout>
      </c:layout>
      <c:lineChart>
        <c:grouping val="standard"/>
        <c:varyColors val="0"/>
        <c:ser>
          <c:idx val="0"/>
          <c:order val="0"/>
          <c:tx>
            <c:strRef>
              <c:f>VI!$C$1</c:f>
              <c:strCache>
                <c:ptCount val="1"/>
                <c:pt idx="0">
                  <c:v>Con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VI!$B$2:$B$117</c:f>
              <c:numCache>
                <c:formatCode>m/d/yyyy</c:formatCode>
                <c:ptCount val="116"/>
                <c:pt idx="0">
                  <c:v>42157</c:v>
                </c:pt>
                <c:pt idx="1">
                  <c:v>42206</c:v>
                </c:pt>
                <c:pt idx="2">
                  <c:v>42209</c:v>
                </c:pt>
                <c:pt idx="3">
                  <c:v>42223</c:v>
                </c:pt>
                <c:pt idx="4">
                  <c:v>42227</c:v>
                </c:pt>
                <c:pt idx="5">
                  <c:v>42234</c:v>
                </c:pt>
                <c:pt idx="6">
                  <c:v>42237</c:v>
                </c:pt>
                <c:pt idx="7">
                  <c:v>42248</c:v>
                </c:pt>
                <c:pt idx="8">
                  <c:v>42251</c:v>
                </c:pt>
                <c:pt idx="9">
                  <c:v>42262</c:v>
                </c:pt>
                <c:pt idx="10">
                  <c:v>42290</c:v>
                </c:pt>
                <c:pt idx="11">
                  <c:v>42318</c:v>
                </c:pt>
                <c:pt idx="12">
                  <c:v>42353</c:v>
                </c:pt>
                <c:pt idx="13">
                  <c:v>42374</c:v>
                </c:pt>
                <c:pt idx="14">
                  <c:v>42381</c:v>
                </c:pt>
                <c:pt idx="15">
                  <c:v>42409</c:v>
                </c:pt>
                <c:pt idx="16">
                  <c:v>42423</c:v>
                </c:pt>
                <c:pt idx="17">
                  <c:v>42445</c:v>
                </c:pt>
                <c:pt idx="18">
                  <c:v>42458</c:v>
                </c:pt>
                <c:pt idx="19">
                  <c:v>42486</c:v>
                </c:pt>
                <c:pt idx="20">
                  <c:v>42507</c:v>
                </c:pt>
                <c:pt idx="21">
                  <c:v>42521</c:v>
                </c:pt>
                <c:pt idx="22">
                  <c:v>42528</c:v>
                </c:pt>
                <c:pt idx="23">
                  <c:v>42535</c:v>
                </c:pt>
                <c:pt idx="24">
                  <c:v>42541</c:v>
                </c:pt>
                <c:pt idx="25">
                  <c:v>42549</c:v>
                </c:pt>
                <c:pt idx="26">
                  <c:v>42559</c:v>
                </c:pt>
                <c:pt idx="27">
                  <c:v>42563</c:v>
                </c:pt>
                <c:pt idx="28">
                  <c:v>42570</c:v>
                </c:pt>
                <c:pt idx="29">
                  <c:v>42587</c:v>
                </c:pt>
                <c:pt idx="30">
                  <c:v>42640</c:v>
                </c:pt>
                <c:pt idx="31">
                  <c:v>42647</c:v>
                </c:pt>
                <c:pt idx="32">
                  <c:v>42661</c:v>
                </c:pt>
                <c:pt idx="33">
                  <c:v>42675</c:v>
                </c:pt>
                <c:pt idx="34">
                  <c:v>42689</c:v>
                </c:pt>
                <c:pt idx="35">
                  <c:v>42699</c:v>
                </c:pt>
                <c:pt idx="36">
                  <c:v>42717</c:v>
                </c:pt>
                <c:pt idx="37">
                  <c:v>42745</c:v>
                </c:pt>
                <c:pt idx="38">
                  <c:v>42766</c:v>
                </c:pt>
                <c:pt idx="39">
                  <c:v>42780</c:v>
                </c:pt>
                <c:pt idx="40">
                  <c:v>42808</c:v>
                </c:pt>
                <c:pt idx="41">
                  <c:v>42836</c:v>
                </c:pt>
                <c:pt idx="42">
                  <c:v>42844</c:v>
                </c:pt>
                <c:pt idx="43">
                  <c:v>42850</c:v>
                </c:pt>
              </c:numCache>
            </c:numRef>
          </c:cat>
          <c:val>
            <c:numRef>
              <c:f>VI!$C$2:$C$117</c:f>
              <c:numCache>
                <c:formatCode>0%</c:formatCode>
                <c:ptCount val="116"/>
                <c:pt idx="0">
                  <c:v>0.41305182143332719</c:v>
                </c:pt>
                <c:pt idx="1">
                  <c:v>0.4021300494811989</c:v>
                </c:pt>
                <c:pt idx="2">
                  <c:v>0.38878033106800602</c:v>
                </c:pt>
                <c:pt idx="3">
                  <c:v>0.38532268880128323</c:v>
                </c:pt>
                <c:pt idx="4">
                  <c:v>0.39469436277123798</c:v>
                </c:pt>
                <c:pt idx="5">
                  <c:v>0.39825329171745916</c:v>
                </c:pt>
                <c:pt idx="6">
                  <c:v>0.39070607862626011</c:v>
                </c:pt>
                <c:pt idx="7">
                  <c:v>0.39380368031181617</c:v>
                </c:pt>
                <c:pt idx="8">
                  <c:v>0.36521702259652994</c:v>
                </c:pt>
                <c:pt idx="9">
                  <c:v>0.38020114302605978</c:v>
                </c:pt>
                <c:pt idx="10">
                  <c:v>0.36726279185511024</c:v>
                </c:pt>
                <c:pt idx="11">
                  <c:v>0.36972812378508174</c:v>
                </c:pt>
                <c:pt idx="12">
                  <c:v>0.37698312249793386</c:v>
                </c:pt>
                <c:pt idx="13">
                  <c:v>0.36169891657821807</c:v>
                </c:pt>
                <c:pt idx="14">
                  <c:v>0.36061396976738286</c:v>
                </c:pt>
                <c:pt idx="15">
                  <c:v>0.35305209561902473</c:v>
                </c:pt>
                <c:pt idx="16">
                  <c:v>0.37911163192769148</c:v>
                </c:pt>
                <c:pt idx="17">
                  <c:v>0.35548339376539045</c:v>
                </c:pt>
                <c:pt idx="18">
                  <c:v>0.33143319596504495</c:v>
                </c:pt>
                <c:pt idx="19">
                  <c:v>0.37900063408399715</c:v>
                </c:pt>
                <c:pt idx="20">
                  <c:v>0.34759150992497539</c:v>
                </c:pt>
                <c:pt idx="21">
                  <c:v>0.33854612236697096</c:v>
                </c:pt>
                <c:pt idx="22">
                  <c:v>0.34780797813488845</c:v>
                </c:pt>
                <c:pt idx="23">
                  <c:v>0.33789517804614938</c:v>
                </c:pt>
                <c:pt idx="24">
                  <c:v>0.34100268903159842</c:v>
                </c:pt>
                <c:pt idx="25">
                  <c:v>0.34096957408352685</c:v>
                </c:pt>
                <c:pt idx="26">
                  <c:v>0.33635786391184275</c:v>
                </c:pt>
                <c:pt idx="27">
                  <c:v>0.39066642247578243</c:v>
                </c:pt>
                <c:pt idx="28">
                  <c:v>0.36940425206347133</c:v>
                </c:pt>
                <c:pt idx="29">
                  <c:v>0.3626900082534259</c:v>
                </c:pt>
                <c:pt idx="30">
                  <c:v>0.3778389415712512</c:v>
                </c:pt>
                <c:pt idx="31">
                  <c:v>0.41774471154434917</c:v>
                </c:pt>
                <c:pt idx="32">
                  <c:v>0.38865753483879661</c:v>
                </c:pt>
                <c:pt idx="33">
                  <c:v>0.39776498300965096</c:v>
                </c:pt>
                <c:pt idx="34">
                  <c:v>0.41103583087649176</c:v>
                </c:pt>
                <c:pt idx="35">
                  <c:v>0.37559045097020671</c:v>
                </c:pt>
                <c:pt idx="36">
                  <c:v>0.38432920261682535</c:v>
                </c:pt>
                <c:pt idx="37">
                  <c:v>0.37841868140408391</c:v>
                </c:pt>
                <c:pt idx="38">
                  <c:v>0.36697579641597378</c:v>
                </c:pt>
                <c:pt idx="39">
                  <c:v>0.40472817840728892</c:v>
                </c:pt>
                <c:pt idx="40">
                  <c:v>0.40704443899784809</c:v>
                </c:pt>
                <c:pt idx="41">
                  <c:v>0.38</c:v>
                </c:pt>
                <c:pt idx="42">
                  <c:v>0.45</c:v>
                </c:pt>
                <c:pt idx="43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9B-4407-9DBE-5D2B4A178C0C}"/>
            </c:ext>
          </c:extLst>
        </c:ser>
        <c:ser>
          <c:idx val="1"/>
          <c:order val="1"/>
          <c:tx>
            <c:strRef>
              <c:f>VI!$D$1</c:f>
              <c:strCache>
                <c:ptCount val="1"/>
                <c:pt idx="0">
                  <c:v>Lab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69B-4407-9DBE-5D2B4A178C0C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169B-4407-9DBE-5D2B4A178C0C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169B-4407-9DBE-5D2B4A178C0C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169B-4407-9DBE-5D2B4A178C0C}"/>
              </c:ext>
            </c:extLst>
          </c:dPt>
          <c:cat>
            <c:numRef>
              <c:f>VI!$B$2:$B$117</c:f>
              <c:numCache>
                <c:formatCode>m/d/yyyy</c:formatCode>
                <c:ptCount val="116"/>
                <c:pt idx="0">
                  <c:v>42157</c:v>
                </c:pt>
                <c:pt idx="1">
                  <c:v>42206</c:v>
                </c:pt>
                <c:pt idx="2">
                  <c:v>42209</c:v>
                </c:pt>
                <c:pt idx="3">
                  <c:v>42223</c:v>
                </c:pt>
                <c:pt idx="4">
                  <c:v>42227</c:v>
                </c:pt>
                <c:pt idx="5">
                  <c:v>42234</c:v>
                </c:pt>
                <c:pt idx="6">
                  <c:v>42237</c:v>
                </c:pt>
                <c:pt idx="7">
                  <c:v>42248</c:v>
                </c:pt>
                <c:pt idx="8">
                  <c:v>42251</c:v>
                </c:pt>
                <c:pt idx="9">
                  <c:v>42262</c:v>
                </c:pt>
                <c:pt idx="10">
                  <c:v>42290</c:v>
                </c:pt>
                <c:pt idx="11">
                  <c:v>42318</c:v>
                </c:pt>
                <c:pt idx="12">
                  <c:v>42353</c:v>
                </c:pt>
                <c:pt idx="13">
                  <c:v>42374</c:v>
                </c:pt>
                <c:pt idx="14">
                  <c:v>42381</c:v>
                </c:pt>
                <c:pt idx="15">
                  <c:v>42409</c:v>
                </c:pt>
                <c:pt idx="16">
                  <c:v>42423</c:v>
                </c:pt>
                <c:pt idx="17">
                  <c:v>42445</c:v>
                </c:pt>
                <c:pt idx="18">
                  <c:v>42458</c:v>
                </c:pt>
                <c:pt idx="19">
                  <c:v>42486</c:v>
                </c:pt>
                <c:pt idx="20">
                  <c:v>42507</c:v>
                </c:pt>
                <c:pt idx="21">
                  <c:v>42521</c:v>
                </c:pt>
                <c:pt idx="22">
                  <c:v>42528</c:v>
                </c:pt>
                <c:pt idx="23">
                  <c:v>42535</c:v>
                </c:pt>
                <c:pt idx="24">
                  <c:v>42541</c:v>
                </c:pt>
                <c:pt idx="25">
                  <c:v>42549</c:v>
                </c:pt>
                <c:pt idx="26">
                  <c:v>42559</c:v>
                </c:pt>
                <c:pt idx="27">
                  <c:v>42563</c:v>
                </c:pt>
                <c:pt idx="28">
                  <c:v>42570</c:v>
                </c:pt>
                <c:pt idx="29">
                  <c:v>42587</c:v>
                </c:pt>
                <c:pt idx="30">
                  <c:v>42640</c:v>
                </c:pt>
                <c:pt idx="31">
                  <c:v>42647</c:v>
                </c:pt>
                <c:pt idx="32">
                  <c:v>42661</c:v>
                </c:pt>
                <c:pt idx="33">
                  <c:v>42675</c:v>
                </c:pt>
                <c:pt idx="34">
                  <c:v>42689</c:v>
                </c:pt>
                <c:pt idx="35">
                  <c:v>42699</c:v>
                </c:pt>
                <c:pt idx="36">
                  <c:v>42717</c:v>
                </c:pt>
                <c:pt idx="37">
                  <c:v>42745</c:v>
                </c:pt>
                <c:pt idx="38">
                  <c:v>42766</c:v>
                </c:pt>
                <c:pt idx="39">
                  <c:v>42780</c:v>
                </c:pt>
                <c:pt idx="40">
                  <c:v>42808</c:v>
                </c:pt>
                <c:pt idx="41">
                  <c:v>42836</c:v>
                </c:pt>
                <c:pt idx="42">
                  <c:v>42844</c:v>
                </c:pt>
                <c:pt idx="43">
                  <c:v>42850</c:v>
                </c:pt>
              </c:numCache>
            </c:numRef>
          </c:cat>
          <c:val>
            <c:numRef>
              <c:f>VI!$D$2:$D$117</c:f>
              <c:numCache>
                <c:formatCode>0%</c:formatCode>
                <c:ptCount val="116"/>
                <c:pt idx="0">
                  <c:v>0.32940650245796277</c:v>
                </c:pt>
                <c:pt idx="1">
                  <c:v>0.33062669027792063</c:v>
                </c:pt>
                <c:pt idx="2">
                  <c:v>0.32769395359276254</c:v>
                </c:pt>
                <c:pt idx="3">
                  <c:v>0.32323945571308715</c:v>
                </c:pt>
                <c:pt idx="4">
                  <c:v>0.33920655456088855</c:v>
                </c:pt>
                <c:pt idx="5">
                  <c:v>0.32094551729891679</c:v>
                </c:pt>
                <c:pt idx="6">
                  <c:v>0.31585507270132157</c:v>
                </c:pt>
                <c:pt idx="7">
                  <c:v>0.31972200195587863</c:v>
                </c:pt>
                <c:pt idx="8">
                  <c:v>0.3426421335949178</c:v>
                </c:pt>
                <c:pt idx="9">
                  <c:v>0.31628703180596479</c:v>
                </c:pt>
                <c:pt idx="10">
                  <c:v>0.31967865144043395</c:v>
                </c:pt>
                <c:pt idx="11">
                  <c:v>0.30277008019880025</c:v>
                </c:pt>
                <c:pt idx="12">
                  <c:v>0.29693726710391449</c:v>
                </c:pt>
                <c:pt idx="13">
                  <c:v>0.29490923235378275</c:v>
                </c:pt>
                <c:pt idx="14">
                  <c:v>0.31938624858415293</c:v>
                </c:pt>
                <c:pt idx="15">
                  <c:v>0.3205021948034068</c:v>
                </c:pt>
                <c:pt idx="16">
                  <c:v>0.31294798403134672</c:v>
                </c:pt>
                <c:pt idx="17">
                  <c:v>0.31831815038132749</c:v>
                </c:pt>
                <c:pt idx="18">
                  <c:v>0.32348756540668516</c:v>
                </c:pt>
                <c:pt idx="19">
                  <c:v>0.29616339184042045</c:v>
                </c:pt>
                <c:pt idx="20">
                  <c:v>0.29927413647462908</c:v>
                </c:pt>
                <c:pt idx="21">
                  <c:v>0.30411810116033866</c:v>
                </c:pt>
                <c:pt idx="22">
                  <c:v>0.31880285104021949</c:v>
                </c:pt>
                <c:pt idx="23">
                  <c:v>0.30499816241700017</c:v>
                </c:pt>
                <c:pt idx="24">
                  <c:v>0.30414911429917596</c:v>
                </c:pt>
                <c:pt idx="25">
                  <c:v>0.29473106491802997</c:v>
                </c:pt>
                <c:pt idx="26">
                  <c:v>0.30613055935106476</c:v>
                </c:pt>
                <c:pt idx="27">
                  <c:v>0.27421720200256627</c:v>
                </c:pt>
                <c:pt idx="28">
                  <c:v>0.31476519781814027</c:v>
                </c:pt>
                <c:pt idx="29">
                  <c:v>0.32227992898742164</c:v>
                </c:pt>
                <c:pt idx="30">
                  <c:v>0.30927220540125838</c:v>
                </c:pt>
                <c:pt idx="31">
                  <c:v>0.28884532585758327</c:v>
                </c:pt>
                <c:pt idx="32">
                  <c:v>0.3024765204167959</c:v>
                </c:pt>
                <c:pt idx="33">
                  <c:v>0.31525161981359823</c:v>
                </c:pt>
                <c:pt idx="34">
                  <c:v>0.28820708778650445</c:v>
                </c:pt>
                <c:pt idx="35">
                  <c:v>0.31068574427856505</c:v>
                </c:pt>
                <c:pt idx="36">
                  <c:v>0.31017547196336581</c:v>
                </c:pt>
                <c:pt idx="37">
                  <c:v>0.29676243641932998</c:v>
                </c:pt>
                <c:pt idx="38">
                  <c:v>0.30449829332272954</c:v>
                </c:pt>
                <c:pt idx="39">
                  <c:v>0.27454260366593597</c:v>
                </c:pt>
                <c:pt idx="40">
                  <c:v>0.27872535811804938</c:v>
                </c:pt>
                <c:pt idx="41">
                  <c:v>0.28999999999999998</c:v>
                </c:pt>
                <c:pt idx="42">
                  <c:v>0.26</c:v>
                </c:pt>
                <c:pt idx="43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9B-4407-9DBE-5D2B4A178C0C}"/>
            </c:ext>
          </c:extLst>
        </c:ser>
        <c:ser>
          <c:idx val="2"/>
          <c:order val="2"/>
          <c:tx>
            <c:strRef>
              <c:f>VI!$E$1</c:f>
              <c:strCache>
                <c:ptCount val="1"/>
                <c:pt idx="0">
                  <c:v>LD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VI!$B$2:$B$117</c:f>
              <c:numCache>
                <c:formatCode>m/d/yyyy</c:formatCode>
                <c:ptCount val="116"/>
                <c:pt idx="0">
                  <c:v>42157</c:v>
                </c:pt>
                <c:pt idx="1">
                  <c:v>42206</c:v>
                </c:pt>
                <c:pt idx="2">
                  <c:v>42209</c:v>
                </c:pt>
                <c:pt idx="3">
                  <c:v>42223</c:v>
                </c:pt>
                <c:pt idx="4">
                  <c:v>42227</c:v>
                </c:pt>
                <c:pt idx="5">
                  <c:v>42234</c:v>
                </c:pt>
                <c:pt idx="6">
                  <c:v>42237</c:v>
                </c:pt>
                <c:pt idx="7">
                  <c:v>42248</c:v>
                </c:pt>
                <c:pt idx="8">
                  <c:v>42251</c:v>
                </c:pt>
                <c:pt idx="9">
                  <c:v>42262</c:v>
                </c:pt>
                <c:pt idx="10">
                  <c:v>42290</c:v>
                </c:pt>
                <c:pt idx="11">
                  <c:v>42318</c:v>
                </c:pt>
                <c:pt idx="12">
                  <c:v>42353</c:v>
                </c:pt>
                <c:pt idx="13">
                  <c:v>42374</c:v>
                </c:pt>
                <c:pt idx="14">
                  <c:v>42381</c:v>
                </c:pt>
                <c:pt idx="15">
                  <c:v>42409</c:v>
                </c:pt>
                <c:pt idx="16">
                  <c:v>42423</c:v>
                </c:pt>
                <c:pt idx="17">
                  <c:v>42445</c:v>
                </c:pt>
                <c:pt idx="18">
                  <c:v>42458</c:v>
                </c:pt>
                <c:pt idx="19">
                  <c:v>42486</c:v>
                </c:pt>
                <c:pt idx="20">
                  <c:v>42507</c:v>
                </c:pt>
                <c:pt idx="21">
                  <c:v>42521</c:v>
                </c:pt>
                <c:pt idx="22">
                  <c:v>42528</c:v>
                </c:pt>
                <c:pt idx="23">
                  <c:v>42535</c:v>
                </c:pt>
                <c:pt idx="24">
                  <c:v>42541</c:v>
                </c:pt>
                <c:pt idx="25">
                  <c:v>42549</c:v>
                </c:pt>
                <c:pt idx="26">
                  <c:v>42559</c:v>
                </c:pt>
                <c:pt idx="27">
                  <c:v>42563</c:v>
                </c:pt>
                <c:pt idx="28">
                  <c:v>42570</c:v>
                </c:pt>
                <c:pt idx="29">
                  <c:v>42587</c:v>
                </c:pt>
                <c:pt idx="30">
                  <c:v>42640</c:v>
                </c:pt>
                <c:pt idx="31">
                  <c:v>42647</c:v>
                </c:pt>
                <c:pt idx="32">
                  <c:v>42661</c:v>
                </c:pt>
                <c:pt idx="33">
                  <c:v>42675</c:v>
                </c:pt>
                <c:pt idx="34">
                  <c:v>42689</c:v>
                </c:pt>
                <c:pt idx="35">
                  <c:v>42699</c:v>
                </c:pt>
                <c:pt idx="36">
                  <c:v>42717</c:v>
                </c:pt>
                <c:pt idx="37">
                  <c:v>42745</c:v>
                </c:pt>
                <c:pt idx="38">
                  <c:v>42766</c:v>
                </c:pt>
                <c:pt idx="39">
                  <c:v>42780</c:v>
                </c:pt>
                <c:pt idx="40">
                  <c:v>42808</c:v>
                </c:pt>
                <c:pt idx="41">
                  <c:v>42836</c:v>
                </c:pt>
                <c:pt idx="42">
                  <c:v>42844</c:v>
                </c:pt>
                <c:pt idx="43">
                  <c:v>42850</c:v>
                </c:pt>
              </c:numCache>
            </c:numRef>
          </c:cat>
          <c:val>
            <c:numRef>
              <c:f>VI!$E$2:$E$117</c:f>
              <c:numCache>
                <c:formatCode>0%</c:formatCode>
                <c:ptCount val="116"/>
                <c:pt idx="0">
                  <c:v>6.4031204782533671E-2</c:v>
                </c:pt>
                <c:pt idx="1">
                  <c:v>5.9178790588183441E-2</c:v>
                </c:pt>
                <c:pt idx="2">
                  <c:v>5.7994922193735983E-2</c:v>
                </c:pt>
                <c:pt idx="3">
                  <c:v>6.2936203459636852E-2</c:v>
                </c:pt>
                <c:pt idx="4">
                  <c:v>4.3211030283209453E-2</c:v>
                </c:pt>
                <c:pt idx="5">
                  <c:v>6.0225365428811239E-2</c:v>
                </c:pt>
                <c:pt idx="6">
                  <c:v>5.0731446420083509E-2</c:v>
                </c:pt>
                <c:pt idx="7">
                  <c:v>6.1451865686511883E-2</c:v>
                </c:pt>
                <c:pt idx="8">
                  <c:v>5.2879676826484548E-2</c:v>
                </c:pt>
                <c:pt idx="9">
                  <c:v>5.7686648779118443E-2</c:v>
                </c:pt>
                <c:pt idx="10">
                  <c:v>4.5889784584261614E-2</c:v>
                </c:pt>
                <c:pt idx="11">
                  <c:v>5.1566195120365581E-2</c:v>
                </c:pt>
                <c:pt idx="12">
                  <c:v>4.9995872708892615E-2</c:v>
                </c:pt>
                <c:pt idx="13">
                  <c:v>3.9872708050774773E-2</c:v>
                </c:pt>
                <c:pt idx="14">
                  <c:v>5.8433256676689214E-2</c:v>
                </c:pt>
                <c:pt idx="15">
                  <c:v>5.328536354243904E-2</c:v>
                </c:pt>
                <c:pt idx="16">
                  <c:v>5.4313217611322961E-2</c:v>
                </c:pt>
                <c:pt idx="17">
                  <c:v>5.1137968720519927E-2</c:v>
                </c:pt>
                <c:pt idx="18">
                  <c:v>5.326317878235215E-2</c:v>
                </c:pt>
                <c:pt idx="19">
                  <c:v>4.8832183903353074E-2</c:v>
                </c:pt>
                <c:pt idx="20">
                  <c:v>5.163868875303769E-2</c:v>
                </c:pt>
                <c:pt idx="21">
                  <c:v>6.0614041668587255E-2</c:v>
                </c:pt>
                <c:pt idx="22">
                  <c:v>4.1762943561983096E-2</c:v>
                </c:pt>
                <c:pt idx="23">
                  <c:v>5.7422738569584957E-2</c:v>
                </c:pt>
                <c:pt idx="24">
                  <c:v>5.6464846488942642E-2</c:v>
                </c:pt>
                <c:pt idx="25">
                  <c:v>7.3221449743812547E-2</c:v>
                </c:pt>
                <c:pt idx="26">
                  <c:v>6.9172196987561482E-2</c:v>
                </c:pt>
                <c:pt idx="27">
                  <c:v>7.2848462024092911E-2</c:v>
                </c:pt>
                <c:pt idx="28">
                  <c:v>5.9115124443001814E-2</c:v>
                </c:pt>
                <c:pt idx="29">
                  <c:v>5.8335560303518476E-2</c:v>
                </c:pt>
                <c:pt idx="30">
                  <c:v>5.3718218321079973E-2</c:v>
                </c:pt>
                <c:pt idx="31">
                  <c:v>5.7529506077172263E-2</c:v>
                </c:pt>
                <c:pt idx="32">
                  <c:v>6.3050883662318022E-2</c:v>
                </c:pt>
                <c:pt idx="33">
                  <c:v>5.8026441370163523E-2</c:v>
                </c:pt>
                <c:pt idx="34">
                  <c:v>7.2763954995348379E-2</c:v>
                </c:pt>
                <c:pt idx="35">
                  <c:v>6.7911968392450506E-2</c:v>
                </c:pt>
                <c:pt idx="36">
                  <c:v>6.1670655308842665E-2</c:v>
                </c:pt>
                <c:pt idx="37">
                  <c:v>7.1078152418664858E-2</c:v>
                </c:pt>
                <c:pt idx="38">
                  <c:v>7.6161093052166701E-2</c:v>
                </c:pt>
                <c:pt idx="39">
                  <c:v>8.2555722117959904E-2</c:v>
                </c:pt>
                <c:pt idx="40">
                  <c:v>7.8993275805017638E-2</c:v>
                </c:pt>
                <c:pt idx="41">
                  <c:v>7.0000000000000007E-2</c:v>
                </c:pt>
                <c:pt idx="42">
                  <c:v>0.11</c:v>
                </c:pt>
                <c:pt idx="43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9B-4407-9DBE-5D2B4A178C0C}"/>
            </c:ext>
          </c:extLst>
        </c:ser>
        <c:ser>
          <c:idx val="3"/>
          <c:order val="3"/>
          <c:tx>
            <c:strRef>
              <c:f>VI!$F$1</c:f>
              <c:strCache>
                <c:ptCount val="1"/>
                <c:pt idx="0">
                  <c:v>UKIP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VI!$B$2:$B$117</c:f>
              <c:numCache>
                <c:formatCode>m/d/yyyy</c:formatCode>
                <c:ptCount val="116"/>
                <c:pt idx="0">
                  <c:v>42157</c:v>
                </c:pt>
                <c:pt idx="1">
                  <c:v>42206</c:v>
                </c:pt>
                <c:pt idx="2">
                  <c:v>42209</c:v>
                </c:pt>
                <c:pt idx="3">
                  <c:v>42223</c:v>
                </c:pt>
                <c:pt idx="4">
                  <c:v>42227</c:v>
                </c:pt>
                <c:pt idx="5">
                  <c:v>42234</c:v>
                </c:pt>
                <c:pt idx="6">
                  <c:v>42237</c:v>
                </c:pt>
                <c:pt idx="7">
                  <c:v>42248</c:v>
                </c:pt>
                <c:pt idx="8">
                  <c:v>42251</c:v>
                </c:pt>
                <c:pt idx="9">
                  <c:v>42262</c:v>
                </c:pt>
                <c:pt idx="10">
                  <c:v>42290</c:v>
                </c:pt>
                <c:pt idx="11">
                  <c:v>42318</c:v>
                </c:pt>
                <c:pt idx="12">
                  <c:v>42353</c:v>
                </c:pt>
                <c:pt idx="13">
                  <c:v>42374</c:v>
                </c:pt>
                <c:pt idx="14">
                  <c:v>42381</c:v>
                </c:pt>
                <c:pt idx="15">
                  <c:v>42409</c:v>
                </c:pt>
                <c:pt idx="16">
                  <c:v>42423</c:v>
                </c:pt>
                <c:pt idx="17">
                  <c:v>42445</c:v>
                </c:pt>
                <c:pt idx="18">
                  <c:v>42458</c:v>
                </c:pt>
                <c:pt idx="19">
                  <c:v>42486</c:v>
                </c:pt>
                <c:pt idx="20">
                  <c:v>42507</c:v>
                </c:pt>
                <c:pt idx="21">
                  <c:v>42521</c:v>
                </c:pt>
                <c:pt idx="22">
                  <c:v>42528</c:v>
                </c:pt>
                <c:pt idx="23">
                  <c:v>42535</c:v>
                </c:pt>
                <c:pt idx="24">
                  <c:v>42541</c:v>
                </c:pt>
                <c:pt idx="25">
                  <c:v>42549</c:v>
                </c:pt>
                <c:pt idx="26">
                  <c:v>42559</c:v>
                </c:pt>
                <c:pt idx="27">
                  <c:v>42563</c:v>
                </c:pt>
                <c:pt idx="28">
                  <c:v>42570</c:v>
                </c:pt>
                <c:pt idx="29">
                  <c:v>42587</c:v>
                </c:pt>
                <c:pt idx="30">
                  <c:v>42640</c:v>
                </c:pt>
                <c:pt idx="31">
                  <c:v>42647</c:v>
                </c:pt>
                <c:pt idx="32">
                  <c:v>42661</c:v>
                </c:pt>
                <c:pt idx="33">
                  <c:v>42675</c:v>
                </c:pt>
                <c:pt idx="34">
                  <c:v>42689</c:v>
                </c:pt>
                <c:pt idx="35">
                  <c:v>42699</c:v>
                </c:pt>
                <c:pt idx="36">
                  <c:v>42717</c:v>
                </c:pt>
                <c:pt idx="37">
                  <c:v>42745</c:v>
                </c:pt>
                <c:pt idx="38">
                  <c:v>42766</c:v>
                </c:pt>
                <c:pt idx="39">
                  <c:v>42780</c:v>
                </c:pt>
                <c:pt idx="40">
                  <c:v>42808</c:v>
                </c:pt>
                <c:pt idx="41">
                  <c:v>42836</c:v>
                </c:pt>
                <c:pt idx="42">
                  <c:v>42844</c:v>
                </c:pt>
                <c:pt idx="43">
                  <c:v>42850</c:v>
                </c:pt>
              </c:numCache>
            </c:numRef>
          </c:cat>
          <c:val>
            <c:numRef>
              <c:f>VI!$F$2:$F$117</c:f>
              <c:numCache>
                <c:formatCode>0%</c:formatCode>
                <c:ptCount val="116"/>
                <c:pt idx="0">
                  <c:v>9.8989371168228105E-2</c:v>
                </c:pt>
                <c:pt idx="1">
                  <c:v>0.11198260629061037</c:v>
                </c:pt>
                <c:pt idx="2">
                  <c:v>0.1152735131332467</c:v>
                </c:pt>
                <c:pt idx="3">
                  <c:v>0.1281753816768057</c:v>
                </c:pt>
                <c:pt idx="4">
                  <c:v>0.12067649595173491</c:v>
                </c:pt>
                <c:pt idx="5">
                  <c:v>0.11789358793128869</c:v>
                </c:pt>
                <c:pt idx="6">
                  <c:v>0.14939102297034915</c:v>
                </c:pt>
                <c:pt idx="7">
                  <c:v>0.13008656820496844</c:v>
                </c:pt>
                <c:pt idx="8">
                  <c:v>0.13243670867580823</c:v>
                </c:pt>
                <c:pt idx="9">
                  <c:v>0.14142525659630073</c:v>
                </c:pt>
                <c:pt idx="10">
                  <c:v>0.15349004867684121</c:v>
                </c:pt>
                <c:pt idx="11">
                  <c:v>0.16871960321374438</c:v>
                </c:pt>
                <c:pt idx="12">
                  <c:v>0.15896837474407458</c:v>
                </c:pt>
                <c:pt idx="13">
                  <c:v>0.17840984811930372</c:v>
                </c:pt>
                <c:pt idx="14">
                  <c:v>0.15964380685087759</c:v>
                </c:pt>
                <c:pt idx="15">
                  <c:v>0.1670499488205559</c:v>
                </c:pt>
                <c:pt idx="16">
                  <c:v>0.16018781913763744</c:v>
                </c:pt>
                <c:pt idx="17">
                  <c:v>0.16068265783208521</c:v>
                </c:pt>
                <c:pt idx="18">
                  <c:v>0.16683400003747079</c:v>
                </c:pt>
                <c:pt idx="19">
                  <c:v>0.15481694982411626</c:v>
                </c:pt>
                <c:pt idx="20">
                  <c:v>0.17520766821588013</c:v>
                </c:pt>
                <c:pt idx="21">
                  <c:v>0.17646897901529579</c:v>
                </c:pt>
                <c:pt idx="22">
                  <c:v>0.17831432663109259</c:v>
                </c:pt>
                <c:pt idx="23">
                  <c:v>0.18459382551405998</c:v>
                </c:pt>
                <c:pt idx="24">
                  <c:v>0.1859108656288346</c:v>
                </c:pt>
                <c:pt idx="25">
                  <c:v>0.17134788570170836</c:v>
                </c:pt>
                <c:pt idx="26">
                  <c:v>0.15941875419956711</c:v>
                </c:pt>
                <c:pt idx="27">
                  <c:v>0.14842917809492689</c:v>
                </c:pt>
                <c:pt idx="28">
                  <c:v>0.14717473700482381</c:v>
                </c:pt>
                <c:pt idx="29">
                  <c:v>0.15270032213633189</c:v>
                </c:pt>
                <c:pt idx="30">
                  <c:v>0.1567925346853547</c:v>
                </c:pt>
                <c:pt idx="31">
                  <c:v>0.12680539265097551</c:v>
                </c:pt>
                <c:pt idx="32">
                  <c:v>0.12601418557123861</c:v>
                </c:pt>
                <c:pt idx="33">
                  <c:v>0.12919641723730846</c:v>
                </c:pt>
                <c:pt idx="34">
                  <c:v>0.12159279629622571</c:v>
                </c:pt>
                <c:pt idx="35">
                  <c:v>0.14667016861971158</c:v>
                </c:pt>
                <c:pt idx="36">
                  <c:v>0.1345489644047424</c:v>
                </c:pt>
                <c:pt idx="37">
                  <c:v>0.14302084348760302</c:v>
                </c:pt>
                <c:pt idx="38">
                  <c:v>0.14140340667729381</c:v>
                </c:pt>
                <c:pt idx="39">
                  <c:v>0.13584897475989652</c:v>
                </c:pt>
                <c:pt idx="40">
                  <c:v>0.13036860226298516</c:v>
                </c:pt>
                <c:pt idx="41">
                  <c:v>0.14000000000000001</c:v>
                </c:pt>
                <c:pt idx="42">
                  <c:v>0.09</c:v>
                </c:pt>
                <c:pt idx="43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69B-4407-9DBE-5D2B4A178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65816"/>
        <c:axId val="307466208"/>
      </c:lineChart>
      <c:dateAx>
        <c:axId val="307465816"/>
        <c:scaling>
          <c:orientation val="minMax"/>
        </c:scaling>
        <c:delete val="0"/>
        <c:axPos val="b"/>
        <c:numFmt formatCode="mmm\ \ \ \ \ \ \ \ \ \ \ \ \ \ \ \ \ \ \ 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307466208"/>
        <c:crosses val="autoZero"/>
        <c:auto val="1"/>
        <c:lblOffset val="100"/>
        <c:baseTimeUnit val="days"/>
        <c:majorUnit val="2"/>
        <c:majorTimeUnit val="months"/>
      </c:dateAx>
      <c:valAx>
        <c:axId val="30746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307465816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200" b="1"/>
              <a:t>Best prime minister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406138472519628E-2"/>
          <c:y val="0.18764317640211292"/>
          <c:w val="0.81156316916488225"/>
          <c:h val="0.50780395128433209"/>
        </c:manualLayout>
      </c:layout>
      <c:lineChart>
        <c:grouping val="standard"/>
        <c:varyColors val="0"/>
        <c:ser>
          <c:idx val="0"/>
          <c:order val="0"/>
          <c:tx>
            <c:strRef>
              <c:f>Leader!$C$1</c:f>
              <c:strCache>
                <c:ptCount val="1"/>
                <c:pt idx="0">
                  <c:v>Theresa May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Leader!$B$2:$B$36</c:f>
              <c:numCache>
                <c:formatCode>m/d/yyyy</c:formatCode>
                <c:ptCount val="35"/>
                <c:pt idx="0">
                  <c:v>42563</c:v>
                </c:pt>
                <c:pt idx="1">
                  <c:v>42570</c:v>
                </c:pt>
                <c:pt idx="2">
                  <c:v>42587</c:v>
                </c:pt>
                <c:pt idx="3">
                  <c:v>42640</c:v>
                </c:pt>
                <c:pt idx="4">
                  <c:v>42647</c:v>
                </c:pt>
                <c:pt idx="5">
                  <c:v>42661</c:v>
                </c:pt>
                <c:pt idx="6">
                  <c:v>42675</c:v>
                </c:pt>
                <c:pt idx="7">
                  <c:v>42689</c:v>
                </c:pt>
                <c:pt idx="8">
                  <c:v>42699</c:v>
                </c:pt>
                <c:pt idx="9">
                  <c:v>42717</c:v>
                </c:pt>
                <c:pt idx="10">
                  <c:v>42745</c:v>
                </c:pt>
                <c:pt idx="11">
                  <c:v>42766</c:v>
                </c:pt>
                <c:pt idx="12">
                  <c:v>42780</c:v>
                </c:pt>
                <c:pt idx="13">
                  <c:v>42808</c:v>
                </c:pt>
                <c:pt idx="14">
                  <c:v>42839</c:v>
                </c:pt>
                <c:pt idx="15">
                  <c:v>42844</c:v>
                </c:pt>
                <c:pt idx="16">
                  <c:v>42850</c:v>
                </c:pt>
              </c:numCache>
            </c:numRef>
          </c:cat>
          <c:val>
            <c:numRef>
              <c:f>Leader!$C$2:$C$36</c:f>
              <c:numCache>
                <c:formatCode>0%</c:formatCode>
                <c:ptCount val="35"/>
                <c:pt idx="0">
                  <c:v>0.47</c:v>
                </c:pt>
                <c:pt idx="1">
                  <c:v>0.52</c:v>
                </c:pt>
                <c:pt idx="2">
                  <c:v>0.49</c:v>
                </c:pt>
                <c:pt idx="3">
                  <c:v>0.44</c:v>
                </c:pt>
                <c:pt idx="4">
                  <c:v>0.47</c:v>
                </c:pt>
                <c:pt idx="5">
                  <c:v>0.46</c:v>
                </c:pt>
                <c:pt idx="6">
                  <c:v>0.45</c:v>
                </c:pt>
                <c:pt idx="7">
                  <c:v>0.45</c:v>
                </c:pt>
                <c:pt idx="8">
                  <c:v>0.43</c:v>
                </c:pt>
                <c:pt idx="9">
                  <c:v>0.42</c:v>
                </c:pt>
                <c:pt idx="10">
                  <c:v>0.4</c:v>
                </c:pt>
                <c:pt idx="11">
                  <c:v>0.43</c:v>
                </c:pt>
                <c:pt idx="12">
                  <c:v>0.46</c:v>
                </c:pt>
                <c:pt idx="13">
                  <c:v>0.45</c:v>
                </c:pt>
                <c:pt idx="14">
                  <c:v>0.47</c:v>
                </c:pt>
                <c:pt idx="15">
                  <c:v>0.49</c:v>
                </c:pt>
                <c:pt idx="16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6C-4F05-9244-FC20D8921BC5}"/>
            </c:ext>
          </c:extLst>
        </c:ser>
        <c:ser>
          <c:idx val="1"/>
          <c:order val="1"/>
          <c:tx>
            <c:strRef>
              <c:f>Leader!$D$1</c:f>
              <c:strCache>
                <c:ptCount val="1"/>
                <c:pt idx="0">
                  <c:v>Jeremy Corbyn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F56C-4F05-9244-FC20D8921BC5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F56C-4F05-9244-FC20D8921BC5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F56C-4F05-9244-FC20D8921BC5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F56C-4F05-9244-FC20D8921BC5}"/>
              </c:ext>
            </c:extLst>
          </c:dPt>
          <c:cat>
            <c:numRef>
              <c:f>Leader!$B$2:$B$36</c:f>
              <c:numCache>
                <c:formatCode>m/d/yyyy</c:formatCode>
                <c:ptCount val="35"/>
                <c:pt idx="0">
                  <c:v>42563</c:v>
                </c:pt>
                <c:pt idx="1">
                  <c:v>42570</c:v>
                </c:pt>
                <c:pt idx="2">
                  <c:v>42587</c:v>
                </c:pt>
                <c:pt idx="3">
                  <c:v>42640</c:v>
                </c:pt>
                <c:pt idx="4">
                  <c:v>42647</c:v>
                </c:pt>
                <c:pt idx="5">
                  <c:v>42661</c:v>
                </c:pt>
                <c:pt idx="6">
                  <c:v>42675</c:v>
                </c:pt>
                <c:pt idx="7">
                  <c:v>42689</c:v>
                </c:pt>
                <c:pt idx="8">
                  <c:v>42699</c:v>
                </c:pt>
                <c:pt idx="9">
                  <c:v>42717</c:v>
                </c:pt>
                <c:pt idx="10">
                  <c:v>42745</c:v>
                </c:pt>
                <c:pt idx="11">
                  <c:v>42766</c:v>
                </c:pt>
                <c:pt idx="12">
                  <c:v>42780</c:v>
                </c:pt>
                <c:pt idx="13">
                  <c:v>42808</c:v>
                </c:pt>
                <c:pt idx="14">
                  <c:v>42839</c:v>
                </c:pt>
                <c:pt idx="15">
                  <c:v>42844</c:v>
                </c:pt>
                <c:pt idx="16">
                  <c:v>42850</c:v>
                </c:pt>
              </c:numCache>
            </c:numRef>
          </c:cat>
          <c:val>
            <c:numRef>
              <c:f>Leader!$D$2:$D$36</c:f>
              <c:numCache>
                <c:formatCode>0%</c:formatCode>
                <c:ptCount val="35"/>
                <c:pt idx="0">
                  <c:v>0.16</c:v>
                </c:pt>
                <c:pt idx="1">
                  <c:v>0.16</c:v>
                </c:pt>
                <c:pt idx="2">
                  <c:v>0.15</c:v>
                </c:pt>
                <c:pt idx="3">
                  <c:v>0.17</c:v>
                </c:pt>
                <c:pt idx="4">
                  <c:v>0.17</c:v>
                </c:pt>
                <c:pt idx="5">
                  <c:v>0.16</c:v>
                </c:pt>
                <c:pt idx="6">
                  <c:v>0.16</c:v>
                </c:pt>
                <c:pt idx="7">
                  <c:v>0.17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0.14000000000000001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0.14000000000000001</c:v>
                </c:pt>
                <c:pt idx="15">
                  <c:v>0.14000000000000001</c:v>
                </c:pt>
                <c:pt idx="16">
                  <c:v>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56C-4F05-9244-FC20D8921BC5}"/>
            </c:ext>
          </c:extLst>
        </c:ser>
        <c:ser>
          <c:idx val="2"/>
          <c:order val="2"/>
          <c:tx>
            <c:strRef>
              <c:f>Leader!$E$1</c:f>
              <c:strCache>
                <c:ptCount val="1"/>
                <c:pt idx="0">
                  <c:v>None of these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Leader!$B$2:$B$36</c:f>
              <c:numCache>
                <c:formatCode>m/d/yyyy</c:formatCode>
                <c:ptCount val="35"/>
                <c:pt idx="0">
                  <c:v>42563</c:v>
                </c:pt>
                <c:pt idx="1">
                  <c:v>42570</c:v>
                </c:pt>
                <c:pt idx="2">
                  <c:v>42587</c:v>
                </c:pt>
                <c:pt idx="3">
                  <c:v>42640</c:v>
                </c:pt>
                <c:pt idx="4">
                  <c:v>42647</c:v>
                </c:pt>
                <c:pt idx="5">
                  <c:v>42661</c:v>
                </c:pt>
                <c:pt idx="6">
                  <c:v>42675</c:v>
                </c:pt>
                <c:pt idx="7">
                  <c:v>42689</c:v>
                </c:pt>
                <c:pt idx="8">
                  <c:v>42699</c:v>
                </c:pt>
                <c:pt idx="9">
                  <c:v>42717</c:v>
                </c:pt>
                <c:pt idx="10">
                  <c:v>42745</c:v>
                </c:pt>
                <c:pt idx="11">
                  <c:v>42766</c:v>
                </c:pt>
                <c:pt idx="12">
                  <c:v>42780</c:v>
                </c:pt>
                <c:pt idx="13">
                  <c:v>42808</c:v>
                </c:pt>
                <c:pt idx="14">
                  <c:v>42839</c:v>
                </c:pt>
                <c:pt idx="15">
                  <c:v>42844</c:v>
                </c:pt>
                <c:pt idx="16">
                  <c:v>42850</c:v>
                </c:pt>
              </c:numCache>
            </c:numRef>
          </c:cat>
          <c:val>
            <c:numRef>
              <c:f>Leader!$E$2:$E$36</c:f>
              <c:numCache>
                <c:formatCode>0%</c:formatCode>
                <c:ptCount val="35"/>
                <c:pt idx="0">
                  <c:v>0.24</c:v>
                </c:pt>
                <c:pt idx="1">
                  <c:v>0.19</c:v>
                </c:pt>
                <c:pt idx="2">
                  <c:v>0.23</c:v>
                </c:pt>
                <c:pt idx="3">
                  <c:v>0.24</c:v>
                </c:pt>
                <c:pt idx="4">
                  <c:v>0.22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0.27</c:v>
                </c:pt>
                <c:pt idx="9">
                  <c:v>0.28000000000000003</c:v>
                </c:pt>
                <c:pt idx="10">
                  <c:v>0.28000000000000003</c:v>
                </c:pt>
                <c:pt idx="11">
                  <c:v>0.28999999999999998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0.28000000000000003</c:v>
                </c:pt>
                <c:pt idx="15">
                  <c:v>0.26</c:v>
                </c:pt>
                <c:pt idx="16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56C-4F05-9244-FC20D8921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466992"/>
        <c:axId val="307467384"/>
      </c:lineChart>
      <c:dateAx>
        <c:axId val="307466992"/>
        <c:scaling>
          <c:orientation val="minMax"/>
        </c:scaling>
        <c:delete val="0"/>
        <c:axPos val="b"/>
        <c:numFmt formatCode="mmm\ \ \ \ 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307467384"/>
        <c:crosses val="autoZero"/>
        <c:auto val="1"/>
        <c:lblOffset val="100"/>
        <c:baseTimeUnit val="days"/>
      </c:dateAx>
      <c:valAx>
        <c:axId val="30746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30746699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r>
              <a:rPr lang="en-US" sz="1100" b="1"/>
              <a:t>Party most</a:t>
            </a:r>
            <a:r>
              <a:rPr lang="en-US" sz="1100" b="1" baseline="0"/>
              <a:t> </a:t>
            </a:r>
            <a:r>
              <a:rPr lang="en-US" sz="1100" b="1"/>
              <a:t>trusted to lead Brexit negotiations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1406138472519628E-2"/>
          <c:y val="0.18764317640211292"/>
          <c:w val="0.81156316916488225"/>
          <c:h val="0.50780395128433209"/>
        </c:manualLayout>
      </c:layout>
      <c:lineChart>
        <c:grouping val="standard"/>
        <c:varyColors val="0"/>
        <c:ser>
          <c:idx val="0"/>
          <c:order val="0"/>
          <c:tx>
            <c:strRef>
              <c:f>'EUR1 Party trust'!$C$1</c:f>
              <c:strCache>
                <c:ptCount val="1"/>
                <c:pt idx="0">
                  <c:v>Con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'EUR1 Party trust'!$B$2:$B$36</c:f>
              <c:numCache>
                <c:formatCode>m/d/yyyy</c:formatCode>
                <c:ptCount val="35"/>
                <c:pt idx="0">
                  <c:v>42570</c:v>
                </c:pt>
                <c:pt idx="1">
                  <c:v>42587</c:v>
                </c:pt>
                <c:pt idx="2">
                  <c:v>42661</c:v>
                </c:pt>
                <c:pt idx="3">
                  <c:v>42745</c:v>
                </c:pt>
                <c:pt idx="4">
                  <c:v>42808</c:v>
                </c:pt>
                <c:pt idx="5">
                  <c:v>42836</c:v>
                </c:pt>
                <c:pt idx="6">
                  <c:v>42844</c:v>
                </c:pt>
              </c:numCache>
            </c:numRef>
          </c:cat>
          <c:val>
            <c:numRef>
              <c:f>'EUR1 Party trust'!$C$2:$C$36</c:f>
              <c:numCache>
                <c:formatCode>0%</c:formatCode>
                <c:ptCount val="35"/>
                <c:pt idx="0">
                  <c:v>0.34</c:v>
                </c:pt>
                <c:pt idx="1">
                  <c:v>0.32</c:v>
                </c:pt>
                <c:pt idx="2">
                  <c:v>0.33</c:v>
                </c:pt>
                <c:pt idx="3">
                  <c:v>0.3</c:v>
                </c:pt>
                <c:pt idx="4">
                  <c:v>0.35</c:v>
                </c:pt>
                <c:pt idx="5">
                  <c:v>0.35</c:v>
                </c:pt>
                <c:pt idx="6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E-40B9-986B-D192B309FA2B}"/>
            </c:ext>
          </c:extLst>
        </c:ser>
        <c:ser>
          <c:idx val="1"/>
          <c:order val="1"/>
          <c:tx>
            <c:strRef>
              <c:f>'EUR1 Party trust'!$D$1</c:f>
              <c:strCache>
                <c:ptCount val="1"/>
                <c:pt idx="0">
                  <c:v>Lab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A9E-40B9-986B-D192B309FA2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1A9E-40B9-986B-D192B309FA2B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1A9E-40B9-986B-D192B309FA2B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28575" cap="rnd">
                <a:solidFill>
                  <a:srgbClr val="FF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1A9E-40B9-986B-D192B309FA2B}"/>
              </c:ext>
            </c:extLst>
          </c:dPt>
          <c:cat>
            <c:numRef>
              <c:f>'EUR1 Party trust'!$B$2:$B$36</c:f>
              <c:numCache>
                <c:formatCode>m/d/yyyy</c:formatCode>
                <c:ptCount val="35"/>
                <c:pt idx="0">
                  <c:v>42570</c:v>
                </c:pt>
                <c:pt idx="1">
                  <c:v>42587</c:v>
                </c:pt>
                <c:pt idx="2">
                  <c:v>42661</c:v>
                </c:pt>
                <c:pt idx="3">
                  <c:v>42745</c:v>
                </c:pt>
                <c:pt idx="4">
                  <c:v>42808</c:v>
                </c:pt>
                <c:pt idx="5">
                  <c:v>42836</c:v>
                </c:pt>
                <c:pt idx="6">
                  <c:v>42844</c:v>
                </c:pt>
              </c:numCache>
            </c:numRef>
          </c:cat>
          <c:val>
            <c:numRef>
              <c:f>'EUR1 Party trust'!$D$2:$D$36</c:f>
              <c:numCache>
                <c:formatCode>0%</c:formatCode>
                <c:ptCount val="35"/>
                <c:pt idx="0">
                  <c:v>0.13</c:v>
                </c:pt>
                <c:pt idx="1">
                  <c:v>0.13</c:v>
                </c:pt>
                <c:pt idx="2">
                  <c:v>0.13</c:v>
                </c:pt>
                <c:pt idx="3">
                  <c:v>0.13</c:v>
                </c:pt>
                <c:pt idx="4">
                  <c:v>0.12</c:v>
                </c:pt>
                <c:pt idx="5">
                  <c:v>0.12</c:v>
                </c:pt>
                <c:pt idx="6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A9E-40B9-986B-D192B309FA2B}"/>
            </c:ext>
          </c:extLst>
        </c:ser>
        <c:ser>
          <c:idx val="2"/>
          <c:order val="2"/>
          <c:tx>
            <c:strRef>
              <c:f>'EUR1 Party trust'!$E$1</c:f>
              <c:strCache>
                <c:ptCount val="1"/>
                <c:pt idx="0">
                  <c:v>Lib Dem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'EUR1 Party trust'!$B$2:$B$36</c:f>
              <c:numCache>
                <c:formatCode>m/d/yyyy</c:formatCode>
                <c:ptCount val="35"/>
                <c:pt idx="0">
                  <c:v>42570</c:v>
                </c:pt>
                <c:pt idx="1">
                  <c:v>42587</c:v>
                </c:pt>
                <c:pt idx="2">
                  <c:v>42661</c:v>
                </c:pt>
                <c:pt idx="3">
                  <c:v>42745</c:v>
                </c:pt>
                <c:pt idx="4">
                  <c:v>42808</c:v>
                </c:pt>
                <c:pt idx="5">
                  <c:v>42836</c:v>
                </c:pt>
                <c:pt idx="6">
                  <c:v>42844</c:v>
                </c:pt>
              </c:numCache>
            </c:numRef>
          </c:cat>
          <c:val>
            <c:numRef>
              <c:f>'EUR1 Party trust'!$E$2:$E$36</c:f>
              <c:numCache>
                <c:formatCode>0%</c:formatCode>
                <c:ptCount val="35"/>
                <c:pt idx="0">
                  <c:v>0.03</c:v>
                </c:pt>
                <c:pt idx="1">
                  <c:v>0.05</c:v>
                </c:pt>
                <c:pt idx="2">
                  <c:v>0.03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A9E-40B9-986B-D192B309FA2B}"/>
            </c:ext>
          </c:extLst>
        </c:ser>
        <c:ser>
          <c:idx val="3"/>
          <c:order val="3"/>
          <c:tx>
            <c:strRef>
              <c:f>'EUR1 Party trust'!$F$1</c:f>
              <c:strCache>
                <c:ptCount val="1"/>
                <c:pt idx="0">
                  <c:v>UKIP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'EUR1 Party trust'!$B$2:$B$36</c:f>
              <c:numCache>
                <c:formatCode>m/d/yyyy</c:formatCode>
                <c:ptCount val="35"/>
                <c:pt idx="0">
                  <c:v>42570</c:v>
                </c:pt>
                <c:pt idx="1">
                  <c:v>42587</c:v>
                </c:pt>
                <c:pt idx="2">
                  <c:v>42661</c:v>
                </c:pt>
                <c:pt idx="3">
                  <c:v>42745</c:v>
                </c:pt>
                <c:pt idx="4">
                  <c:v>42808</c:v>
                </c:pt>
                <c:pt idx="5">
                  <c:v>42836</c:v>
                </c:pt>
                <c:pt idx="6">
                  <c:v>42844</c:v>
                </c:pt>
              </c:numCache>
            </c:numRef>
          </c:cat>
          <c:val>
            <c:numRef>
              <c:f>'EUR1 Party trust'!$F$2:$F$36</c:f>
              <c:numCache>
                <c:formatCode>0%</c:formatCode>
                <c:ptCount val="35"/>
                <c:pt idx="0">
                  <c:v>0.12</c:v>
                </c:pt>
                <c:pt idx="1">
                  <c:v>0.11</c:v>
                </c:pt>
                <c:pt idx="2">
                  <c:v>0.11</c:v>
                </c:pt>
                <c:pt idx="3">
                  <c:v>0.11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A9E-40B9-986B-D192B309FA2B}"/>
            </c:ext>
          </c:extLst>
        </c:ser>
        <c:ser>
          <c:idx val="4"/>
          <c:order val="4"/>
          <c:tx>
            <c:strRef>
              <c:f>'EUR1 Party trust'!$G$1</c:f>
              <c:strCache>
                <c:ptCount val="1"/>
                <c:pt idx="0">
                  <c:v>No party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'EUR1 Party trust'!$B$2:$B$36</c:f>
              <c:numCache>
                <c:formatCode>m/d/yyyy</c:formatCode>
                <c:ptCount val="35"/>
                <c:pt idx="0">
                  <c:v>42570</c:v>
                </c:pt>
                <c:pt idx="1">
                  <c:v>42587</c:v>
                </c:pt>
                <c:pt idx="2">
                  <c:v>42661</c:v>
                </c:pt>
                <c:pt idx="3">
                  <c:v>42745</c:v>
                </c:pt>
                <c:pt idx="4">
                  <c:v>42808</c:v>
                </c:pt>
                <c:pt idx="5">
                  <c:v>42836</c:v>
                </c:pt>
                <c:pt idx="6">
                  <c:v>42844</c:v>
                </c:pt>
              </c:numCache>
            </c:numRef>
          </c:cat>
          <c:val>
            <c:numRef>
              <c:f>'EUR1 Party trust'!$G$2:$G$36</c:f>
              <c:numCache>
                <c:formatCode>0%</c:formatCode>
                <c:ptCount val="35"/>
                <c:pt idx="0">
                  <c:v>0.11</c:v>
                </c:pt>
                <c:pt idx="1">
                  <c:v>0.1</c:v>
                </c:pt>
                <c:pt idx="2">
                  <c:v>0.12</c:v>
                </c:pt>
                <c:pt idx="3">
                  <c:v>0.15</c:v>
                </c:pt>
                <c:pt idx="4">
                  <c:v>0.11</c:v>
                </c:pt>
                <c:pt idx="5">
                  <c:v>0.11</c:v>
                </c:pt>
                <c:pt idx="6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A9E-40B9-986B-D192B309F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842912"/>
        <c:axId val="421843304"/>
      </c:lineChart>
      <c:dateAx>
        <c:axId val="421842912"/>
        <c:scaling>
          <c:orientation val="minMax"/>
        </c:scaling>
        <c:delete val="0"/>
        <c:axPos val="b"/>
        <c:numFmt formatCode="mmm\ \ \ \ \ 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421843304"/>
        <c:crosses val="autoZero"/>
        <c:auto val="1"/>
        <c:lblOffset val="100"/>
        <c:baseTimeUnit val="days"/>
      </c:dateAx>
      <c:valAx>
        <c:axId val="421843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n-US"/>
          </a:p>
        </c:txPr>
        <c:crossAx val="42184291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eorgia" panose="020405020504050203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257175</xdr:colOff>
      <xdr:row>2</xdr:row>
      <xdr:rowOff>123825</xdr:rowOff>
    </xdr:from>
    <xdr:to>
      <xdr:col>13</xdr:col>
      <xdr:colOff>438150</xdr:colOff>
      <xdr:row>12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13</xdr:row>
      <xdr:rowOff>152399</xdr:rowOff>
    </xdr:from>
    <xdr:to>
      <xdr:col>13</xdr:col>
      <xdr:colOff>323850</xdr:colOff>
      <xdr:row>26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161925</xdr:colOff>
      <xdr:row>27</xdr:row>
      <xdr:rowOff>19050</xdr:rowOff>
    </xdr:from>
    <xdr:to>
      <xdr:col>13</xdr:col>
      <xdr:colOff>342900</xdr:colOff>
      <xdr:row>40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161925</xdr:colOff>
      <xdr:row>42</xdr:row>
      <xdr:rowOff>66675</xdr:rowOff>
    </xdr:from>
    <xdr:to>
      <xdr:col>13</xdr:col>
      <xdr:colOff>342900</xdr:colOff>
      <xdr:row>55</xdr:row>
      <xdr:rowOff>66675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0</xdr:colOff>
      <xdr:row>60</xdr:row>
      <xdr:rowOff>0</xdr:rowOff>
    </xdr:from>
    <xdr:to>
      <xdr:col>13</xdr:col>
      <xdr:colOff>180975</xdr:colOff>
      <xdr:row>73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FE65159-062D-4CD0-84F8-61E8315F12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6</xdr:col>
      <xdr:colOff>41518</xdr:colOff>
      <xdr:row>64</xdr:row>
      <xdr:rowOff>52302</xdr:rowOff>
    </xdr:from>
    <xdr:ext cx="238014" cy="79566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0020382-FF2B-4BC7-B058-AD8C22B1A56E}"/>
            </a:ext>
          </a:extLst>
        </xdr:cNvPr>
        <xdr:cNvSpPr txBox="1"/>
      </xdr:nvSpPr>
      <xdr:spPr>
        <a:xfrm rot="16200000">
          <a:off x="3620316" y="12523129"/>
          <a:ext cx="795667" cy="2380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 b="0" i="0">
              <a:solidFill>
                <a:srgbClr val="404040"/>
              </a:solidFill>
              <a:latin typeface="Georgia" panose="02040502050405020303" pitchFamily="18" charset="0"/>
            </a:rPr>
            <a:t>No        Yes</a:t>
          </a:r>
        </a:p>
      </xdr:txBody>
    </xdr:sp>
    <xdr:clientData/>
  </xdr:oneCellAnchor>
  <xdr:oneCellAnchor>
    <xdr:from>
      <xdr:col>6</xdr:col>
      <xdr:colOff>568898</xdr:colOff>
      <xdr:row>70</xdr:row>
      <xdr:rowOff>107377</xdr:rowOff>
    </xdr:from>
    <xdr:ext cx="856325" cy="22352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492B0D2E-04A2-48BE-BD39-7A10699C5C7F}"/>
            </a:ext>
          </a:extLst>
        </xdr:cNvPr>
        <xdr:cNvSpPr txBox="1"/>
      </xdr:nvSpPr>
      <xdr:spPr>
        <a:xfrm>
          <a:off x="4426523" y="13442377"/>
          <a:ext cx="856325" cy="2235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900" b="1" i="0">
              <a:solidFill>
                <a:srgbClr val="404040"/>
              </a:solidFill>
              <a:latin typeface="Georgia" panose="02040502050405020303" pitchFamily="18" charset="0"/>
            </a:rPr>
            <a:t>14th March</a:t>
          </a:r>
        </a:p>
      </xdr:txBody>
    </xdr:sp>
    <xdr:clientData/>
  </xdr:oneCellAnchor>
  <xdr:oneCellAnchor>
    <xdr:from>
      <xdr:col>11</xdr:col>
      <xdr:colOff>54548</xdr:colOff>
      <xdr:row>70</xdr:row>
      <xdr:rowOff>107377</xdr:rowOff>
    </xdr:from>
    <xdr:ext cx="773545" cy="22352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9A0E73B-A097-4C84-822F-E45D5AB69EC1}"/>
            </a:ext>
          </a:extLst>
        </xdr:cNvPr>
        <xdr:cNvSpPr txBox="1"/>
      </xdr:nvSpPr>
      <xdr:spPr>
        <a:xfrm>
          <a:off x="6960173" y="13442377"/>
          <a:ext cx="773545" cy="2235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900" b="1" i="0">
              <a:solidFill>
                <a:srgbClr val="404040"/>
              </a:solidFill>
              <a:latin typeface="Georgia" panose="02040502050405020303" pitchFamily="18" charset="0"/>
            </a:rPr>
            <a:t>19th April</a:t>
          </a:r>
        </a:p>
      </xdr:txBody>
    </xdr:sp>
    <xdr:clientData/>
  </xdr:oneCellAnchor>
  <xdr:twoCellAnchor>
    <xdr:from>
      <xdr:col>6</xdr:col>
      <xdr:colOff>76199</xdr:colOff>
      <xdr:row>75</xdr:row>
      <xdr:rowOff>104775</xdr:rowOff>
    </xdr:from>
    <xdr:to>
      <xdr:col>10</xdr:col>
      <xdr:colOff>581024</xdr:colOff>
      <xdr:row>93</xdr:row>
      <xdr:rowOff>85725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4C3496C-1953-488D-9ACB-E09444F86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3</xdr:row>
      <xdr:rowOff>0</xdr:rowOff>
    </xdr:from>
    <xdr:to>
      <xdr:col>15</xdr:col>
      <xdr:colOff>9525</xdr:colOff>
      <xdr:row>16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148516</xdr:colOff>
      <xdr:row>5</xdr:row>
      <xdr:rowOff>19050</xdr:rowOff>
    </xdr:from>
    <xdr:ext cx="436274" cy="223523"/>
    <xdr:sp macro="" textlink="$R$2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844841" y="971550"/>
          <a:ext cx="436274" cy="2235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FE1BA6C6-FF10-4A8A-8050-A0640C078C7A}" type="TxLink">
            <a:rPr lang="en-US" sz="900" b="1" i="0" u="none" strike="noStrike">
              <a:solidFill>
                <a:srgbClr val="0070C0"/>
              </a:solidFill>
              <a:latin typeface="Georgia" panose="02040502050405020303" pitchFamily="18" charset="0"/>
              <a:cs typeface="Calibri"/>
            </a:rPr>
            <a:pPr algn="ctr"/>
            <a:t>47%</a:t>
          </a:fld>
          <a:endParaRPr lang="en-US" sz="700" b="1">
            <a:solidFill>
              <a:srgbClr val="0070C0"/>
            </a:solidFill>
            <a:latin typeface="Georgia" panose="02040502050405020303" pitchFamily="18" charset="0"/>
          </a:endParaRPr>
        </a:p>
      </xdr:txBody>
    </xdr:sp>
    <xdr:clientData/>
  </xdr:oneCellAnchor>
  <xdr:oneCellAnchor>
    <xdr:from>
      <xdr:col>14</xdr:col>
      <xdr:colOff>145345</xdr:colOff>
      <xdr:row>7</xdr:row>
      <xdr:rowOff>135630</xdr:rowOff>
    </xdr:from>
    <xdr:ext cx="467436" cy="238014"/>
    <xdr:sp macro="" textlink="$R$3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841670" y="1469130"/>
          <a:ext cx="467436" cy="2380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FAD74646-6D27-4C22-9AFE-A18A9F5D3673}" type="TxLink">
            <a:rPr lang="en-US" sz="1000" b="1" i="0" u="none" strike="noStrike">
              <a:solidFill>
                <a:srgbClr val="FF0000"/>
              </a:solidFill>
              <a:latin typeface="Georgia" panose="02040502050405020303" pitchFamily="18" charset="0"/>
              <a:cs typeface="Calibri"/>
            </a:rPr>
            <a:pPr algn="ctr"/>
            <a:t>30%</a:t>
          </a:fld>
          <a:endParaRPr lang="en-US" sz="500" b="1">
            <a:solidFill>
              <a:srgbClr val="FF0000"/>
            </a:solidFill>
            <a:latin typeface="Georgia" panose="02040502050405020303" pitchFamily="18" charset="0"/>
          </a:endParaRPr>
        </a:p>
      </xdr:txBody>
    </xdr:sp>
    <xdr:clientData/>
  </xdr:oneCellAnchor>
  <xdr:oneCellAnchor>
    <xdr:from>
      <xdr:col>14</xdr:col>
      <xdr:colOff>159220</xdr:colOff>
      <xdr:row>10</xdr:row>
      <xdr:rowOff>30855</xdr:rowOff>
    </xdr:from>
    <xdr:ext cx="384208" cy="238014"/>
    <xdr:sp macro="" textlink="$R$4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855545" y="1935855"/>
          <a:ext cx="384208" cy="2380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81BA2C9A-D7C4-4F2B-9006-C031EADEFDFA}" type="TxLink">
            <a:rPr lang="en-US" sz="1000" b="1" i="0" u="none" strike="noStrike">
              <a:solidFill>
                <a:srgbClr val="FFC000"/>
              </a:solidFill>
              <a:latin typeface="Georgia" panose="02040502050405020303" pitchFamily="18" charset="0"/>
              <a:cs typeface="Calibri"/>
            </a:rPr>
            <a:pPr algn="ctr"/>
            <a:t>8%</a:t>
          </a:fld>
          <a:endParaRPr lang="en-US" sz="500" b="1">
            <a:solidFill>
              <a:srgbClr val="FFC000"/>
            </a:solidFill>
            <a:latin typeface="Georgia" panose="02040502050405020303" pitchFamily="18" charset="0"/>
          </a:endParaRPr>
        </a:p>
      </xdr:txBody>
    </xdr:sp>
    <xdr:clientData/>
  </xdr:oneCellAnchor>
  <xdr:oneCellAnchor>
    <xdr:from>
      <xdr:col>14</xdr:col>
      <xdr:colOff>151524</xdr:colOff>
      <xdr:row>11</xdr:row>
      <xdr:rowOff>30855</xdr:rowOff>
    </xdr:from>
    <xdr:ext cx="419976" cy="238014"/>
    <xdr:sp macro="" textlink="$R$5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847849" y="2126355"/>
          <a:ext cx="419976" cy="2380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fld id="{5038E389-D16F-43D0-B604-2870F4C013A3}" type="TxLink">
            <a:rPr lang="en-US" sz="1000" b="1" i="0" u="none" strike="noStrike">
              <a:solidFill>
                <a:srgbClr val="7030A0"/>
              </a:solidFill>
              <a:latin typeface="Georgia" panose="02040502050405020303" pitchFamily="18" charset="0"/>
              <a:cs typeface="Calibri"/>
            </a:rPr>
            <a:pPr algn="ctr"/>
            <a:t>7%</a:t>
          </a:fld>
          <a:endParaRPr lang="en-US" sz="300" b="1">
            <a:solidFill>
              <a:srgbClr val="7030A0"/>
            </a:solidFill>
            <a:latin typeface="Georgia" panose="02040502050405020303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9525</xdr:rowOff>
    </xdr:from>
    <xdr:to>
      <xdr:col>14</xdr:col>
      <xdr:colOff>190500</xdr:colOff>
      <xdr:row>14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356623</xdr:colOff>
      <xdr:row>5</xdr:row>
      <xdr:rowOff>104775</xdr:rowOff>
    </xdr:from>
    <xdr:ext cx="439159" cy="223523"/>
    <xdr:sp macro="" textlink="$R$2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500498" y="1057275"/>
          <a:ext cx="439159" cy="2235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FE1BA6C6-FF10-4A8A-8050-A0640C078C7A}" type="TxLink">
            <a:rPr lang="en-US" sz="900" b="1" i="0" u="none" strike="noStrike">
              <a:solidFill>
                <a:srgbClr val="0070C0"/>
              </a:solidFill>
              <a:latin typeface="Georgia" panose="02040502050405020303" pitchFamily="18" charset="0"/>
              <a:cs typeface="Calibri"/>
            </a:rPr>
            <a:pPr algn="ctr"/>
            <a:t>44%</a:t>
          </a:fld>
          <a:endParaRPr lang="en-US" sz="700" b="1">
            <a:solidFill>
              <a:srgbClr val="0070C0"/>
            </a:solidFill>
            <a:latin typeface="Georgia" panose="02040502050405020303" pitchFamily="18" charset="0"/>
          </a:endParaRPr>
        </a:p>
      </xdr:txBody>
    </xdr:sp>
    <xdr:clientData/>
  </xdr:oneCellAnchor>
  <xdr:oneCellAnchor>
    <xdr:from>
      <xdr:col>13</xdr:col>
      <xdr:colOff>357330</xdr:colOff>
      <xdr:row>8</xdr:row>
      <xdr:rowOff>40380</xdr:rowOff>
    </xdr:from>
    <xdr:ext cx="443519" cy="238014"/>
    <xdr:sp macro="" textlink="$R$3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501205" y="1564380"/>
          <a:ext cx="443519" cy="2380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FAD74646-6D27-4C22-9AFE-A18A9F5D3673}" type="TxLink">
            <a:rPr lang="en-US" sz="1000" b="1" i="0" u="none" strike="noStrike">
              <a:solidFill>
                <a:srgbClr val="FF0000"/>
              </a:solidFill>
              <a:latin typeface="Georgia" panose="02040502050405020303" pitchFamily="18" charset="0"/>
              <a:cs typeface="Calibri"/>
            </a:rPr>
            <a:pPr algn="ctr"/>
            <a:t>19%</a:t>
          </a:fld>
          <a:endParaRPr lang="en-US" sz="500" b="1">
            <a:solidFill>
              <a:srgbClr val="FF0000"/>
            </a:solidFill>
            <a:latin typeface="Georgia" panose="02040502050405020303" pitchFamily="18" charset="0"/>
          </a:endParaRPr>
        </a:p>
      </xdr:txBody>
    </xdr:sp>
    <xdr:clientData/>
  </xdr:oneCellAnchor>
  <xdr:oneCellAnchor>
    <xdr:from>
      <xdr:col>13</xdr:col>
      <xdr:colOff>349478</xdr:colOff>
      <xdr:row>7</xdr:row>
      <xdr:rowOff>59430</xdr:rowOff>
    </xdr:from>
    <xdr:ext cx="460895" cy="238014"/>
    <xdr:sp macro="" textlink="$R$4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493353" y="1392930"/>
          <a:ext cx="460895" cy="2380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81BA2C9A-D7C4-4F2B-9006-C031EADEFDFA}" type="TxLink">
            <a:rPr lang="en-US" sz="1000" b="1" i="0" u="none" strike="noStrike">
              <a:solidFill>
                <a:schemeClr val="bg1">
                  <a:lumMod val="50000"/>
                </a:schemeClr>
              </a:solidFill>
              <a:latin typeface="Georgia" panose="02040502050405020303" pitchFamily="18" charset="0"/>
              <a:cs typeface="Calibri"/>
            </a:rPr>
            <a:pPr algn="ctr"/>
            <a:t>25%</a:t>
          </a:fld>
          <a:endParaRPr lang="en-US" sz="500" b="1">
            <a:solidFill>
              <a:schemeClr val="bg1">
                <a:lumMod val="50000"/>
              </a:schemeClr>
            </a:solidFill>
            <a:latin typeface="Georgia" panose="02040502050405020303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9525</xdr:rowOff>
    </xdr:from>
    <xdr:to>
      <xdr:col>15</xdr:col>
      <xdr:colOff>190500</xdr:colOff>
      <xdr:row>14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320843</xdr:colOff>
      <xdr:row>4</xdr:row>
      <xdr:rowOff>9525</xdr:rowOff>
    </xdr:from>
    <xdr:ext cx="436273" cy="223523"/>
    <xdr:sp macro="" textlink="$S$2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074318" y="771525"/>
          <a:ext cx="436273" cy="2235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FE1BA6C6-FF10-4A8A-8050-A0640C078C7A}" type="TxLink">
            <a:rPr lang="en-US" sz="900" b="1" i="0" u="none" strike="noStrike">
              <a:solidFill>
                <a:srgbClr val="0070C0"/>
              </a:solidFill>
              <a:latin typeface="Georgia" panose="02040502050405020303" pitchFamily="18" charset="0"/>
              <a:cs typeface="Calibri"/>
            </a:rPr>
            <a:pPr algn="ctr"/>
            <a:t>38%</a:t>
          </a:fld>
          <a:endParaRPr lang="en-US" sz="700" b="1">
            <a:solidFill>
              <a:srgbClr val="0070C0"/>
            </a:solidFill>
            <a:latin typeface="Georgia" panose="02040502050405020303" pitchFamily="18" charset="0"/>
          </a:endParaRPr>
        </a:p>
      </xdr:txBody>
    </xdr:sp>
    <xdr:clientData/>
  </xdr:oneCellAnchor>
  <xdr:oneCellAnchor>
    <xdr:from>
      <xdr:col>14</xdr:col>
      <xdr:colOff>306894</xdr:colOff>
      <xdr:row>7</xdr:row>
      <xdr:rowOff>173730</xdr:rowOff>
    </xdr:from>
    <xdr:ext cx="440570" cy="238014"/>
    <xdr:sp macro="" textlink="$S$3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060369" y="1507230"/>
          <a:ext cx="440570" cy="2380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FAD74646-6D27-4C22-9AFE-A18A9F5D3673}" type="TxLink">
            <a:rPr lang="en-US" sz="1000" b="1" i="0" u="none" strike="noStrike">
              <a:solidFill>
                <a:srgbClr val="FF0000"/>
              </a:solidFill>
              <a:latin typeface="Georgia" panose="02040502050405020303" pitchFamily="18" charset="0"/>
              <a:cs typeface="Calibri"/>
            </a:rPr>
            <a:pPr algn="ctr"/>
            <a:t>13%</a:t>
          </a:fld>
          <a:endParaRPr lang="en-US" sz="500" b="1">
            <a:solidFill>
              <a:srgbClr val="FF0000"/>
            </a:solidFill>
            <a:latin typeface="Georgia" panose="02040502050405020303" pitchFamily="18" charset="0"/>
          </a:endParaRPr>
        </a:p>
      </xdr:txBody>
    </xdr:sp>
    <xdr:clientData/>
  </xdr:oneCellAnchor>
  <xdr:oneCellAnchor>
    <xdr:from>
      <xdr:col>14</xdr:col>
      <xdr:colOff>327472</xdr:colOff>
      <xdr:row>8</xdr:row>
      <xdr:rowOff>154680</xdr:rowOff>
    </xdr:from>
    <xdr:ext cx="380553" cy="238014"/>
    <xdr:sp macro="" textlink="$S$4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9080947" y="1678680"/>
          <a:ext cx="380553" cy="2380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81BA2C9A-D7C4-4F2B-9006-C031EADEFDFA}" type="TxLink">
            <a:rPr lang="en-US" sz="1000" b="1" i="0" u="none" strike="noStrike">
              <a:solidFill>
                <a:schemeClr val="bg1">
                  <a:lumMod val="50000"/>
                </a:schemeClr>
              </a:solidFill>
              <a:latin typeface="Georgia" panose="02040502050405020303" pitchFamily="18" charset="0"/>
              <a:cs typeface="Calibri"/>
            </a:rPr>
            <a:pPr algn="ctr"/>
            <a:t>9%</a:t>
          </a:fld>
          <a:endParaRPr lang="en-US" sz="500" b="1">
            <a:solidFill>
              <a:schemeClr val="bg1">
                <a:lumMod val="50000"/>
              </a:schemeClr>
            </a:solidFill>
            <a:latin typeface="Georgia" panose="02040502050405020303" pitchFamily="18" charset="0"/>
          </a:endParaRPr>
        </a:p>
      </xdr:txBody>
    </xdr:sp>
    <xdr:clientData/>
  </xdr:oneCellAnchor>
  <xdr:twoCellAnchor>
    <xdr:from>
      <xdr:col>8</xdr:col>
      <xdr:colOff>0</xdr:colOff>
      <xdr:row>16</xdr:row>
      <xdr:rowOff>0</xdr:rowOff>
    </xdr:from>
    <xdr:to>
      <xdr:col>15</xdr:col>
      <xdr:colOff>180975</xdr:colOff>
      <xdr:row>27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15</xdr:col>
      <xdr:colOff>180975</xdr:colOff>
      <xdr:row>39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3</xdr:row>
      <xdr:rowOff>95250</xdr:rowOff>
    </xdr:from>
    <xdr:to>
      <xdr:col>14</xdr:col>
      <xdr:colOff>285750</xdr:colOff>
      <xdr:row>18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418560</xdr:colOff>
      <xdr:row>5</xdr:row>
      <xdr:rowOff>173730</xdr:rowOff>
    </xdr:from>
    <xdr:ext cx="217239" cy="238014"/>
    <xdr:sp macro="" textlink="#REF!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1000835" y="1126230"/>
          <a:ext cx="217239" cy="2380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FAD74646-6D27-4C22-9AFE-A18A9F5D3673}" type="TxLink">
            <a:rPr lang="en-US" sz="1000" b="1" i="0" u="none" strike="noStrike">
              <a:solidFill>
                <a:srgbClr val="FF0000"/>
              </a:solidFill>
              <a:latin typeface="Georgia" panose="02040502050405020303" pitchFamily="18" charset="0"/>
              <a:cs typeface="Calibri"/>
            </a:rPr>
            <a:pPr algn="ctr"/>
            <a:t> </a:t>
          </a:fld>
          <a:endParaRPr lang="en-US" sz="500" b="1">
            <a:solidFill>
              <a:srgbClr val="FF0000"/>
            </a:solidFill>
            <a:latin typeface="Georgia" panose="02040502050405020303" pitchFamily="18" charset="0"/>
          </a:endParaRPr>
        </a:p>
      </xdr:txBody>
    </xdr:sp>
    <xdr:clientData/>
  </xdr:oneCellAnchor>
  <xdr:oneCellAnchor>
    <xdr:from>
      <xdr:col>17</xdr:col>
      <xdr:colOff>409129</xdr:colOff>
      <xdr:row>6</xdr:row>
      <xdr:rowOff>154680</xdr:rowOff>
    </xdr:from>
    <xdr:ext cx="217239" cy="238014"/>
    <xdr:sp macro="" textlink="$V$2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0991404" y="1297680"/>
          <a:ext cx="217239" cy="2380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fld id="{81BA2C9A-D7C4-4F2B-9006-C031EADEFDFA}" type="TxLink">
            <a:rPr lang="en-US" sz="1000" b="1" i="0" u="none" strike="noStrike">
              <a:solidFill>
                <a:schemeClr val="bg1">
                  <a:lumMod val="50000"/>
                </a:schemeClr>
              </a:solidFill>
              <a:latin typeface="Georgia" panose="02040502050405020303" pitchFamily="18" charset="0"/>
              <a:cs typeface="Calibri"/>
            </a:rPr>
            <a:pPr algn="ctr"/>
            <a:t> </a:t>
          </a:fld>
          <a:endParaRPr lang="en-US" sz="500" b="1">
            <a:solidFill>
              <a:schemeClr val="bg1">
                <a:lumMod val="50000"/>
              </a:schemeClr>
            </a:solidFill>
            <a:latin typeface="Georgia" panose="02040502050405020303" pitchFamily="18" charset="0"/>
          </a:endParaRPr>
        </a:p>
      </xdr:txBody>
    </xdr:sp>
    <xdr:clientData/>
  </xdr:oneCellAnchor>
  <xdr:twoCellAnchor>
    <xdr:from>
      <xdr:col>11</xdr:col>
      <xdr:colOff>76200</xdr:colOff>
      <xdr:row>19</xdr:row>
      <xdr:rowOff>180975</xdr:rowOff>
    </xdr:from>
    <xdr:to>
      <xdr:col>18</xdr:col>
      <xdr:colOff>257175</xdr:colOff>
      <xdr:row>29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</xdr:row>
      <xdr:rowOff>0</xdr:rowOff>
    </xdr:from>
    <xdr:to>
      <xdr:col>18</xdr:col>
      <xdr:colOff>180975</xdr:colOff>
      <xdr:row>17</xdr:row>
      <xdr:rowOff>104775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32</xdr:row>
      <xdr:rowOff>0</xdr:rowOff>
    </xdr:from>
    <xdr:to>
      <xdr:col>18</xdr:col>
      <xdr:colOff>180975</xdr:colOff>
      <xdr:row>44</xdr:row>
      <xdr:rowOff>57150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14</xdr:col>
      <xdr:colOff>438150</xdr:colOff>
      <xdr:row>19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514349</xdr:colOff>
      <xdr:row>5</xdr:row>
      <xdr:rowOff>180975</xdr:rowOff>
    </xdr:from>
    <xdr:to>
      <xdr:col>11</xdr:col>
      <xdr:colOff>104775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S80"/>
  <sheetViews>
    <sheetView tabSelected="1" workbookViewId="0">
      <selection activeCell="B27" sqref="B27"/>
    </sheetView>
  </sheetViews>
  <sheetFormatPr defaultRowHeight="15" x14ac:dyDescent="0.25"/>
  <cols>
    <col min="3" max="3" width="12.140625" bestFit="1" customWidth="1"/>
    <col min="17" max="17" width="10.7109375" bestFit="1" customWidth="1"/>
  </cols>
  <sheetData>
    <row r="4" spans="3:19" x14ac:dyDescent="0.25">
      <c r="C4" s="11" t="s">
        <v>29</v>
      </c>
      <c r="Q4" t="s">
        <v>0</v>
      </c>
      <c r="R4" s="1">
        <v>0.37</v>
      </c>
    </row>
    <row r="5" spans="3:19" x14ac:dyDescent="0.25">
      <c r="C5" t="s">
        <v>0</v>
      </c>
      <c r="D5" s="4">
        <v>0.47</v>
      </c>
      <c r="Q5" t="s">
        <v>1</v>
      </c>
      <c r="R5" s="1">
        <v>0.3</v>
      </c>
    </row>
    <row r="6" spans="3:19" x14ac:dyDescent="0.25">
      <c r="C6" t="s">
        <v>1</v>
      </c>
      <c r="D6" s="4">
        <v>0.3</v>
      </c>
      <c r="Q6" t="s">
        <v>2</v>
      </c>
      <c r="R6" s="1">
        <v>0.08</v>
      </c>
    </row>
    <row r="7" spans="3:19" x14ac:dyDescent="0.25">
      <c r="C7" t="s">
        <v>2</v>
      </c>
      <c r="D7" s="4">
        <v>0.08</v>
      </c>
      <c r="Q7" t="s">
        <v>3</v>
      </c>
      <c r="R7" s="1">
        <v>0.14000000000000001</v>
      </c>
    </row>
    <row r="8" spans="3:19" x14ac:dyDescent="0.25">
      <c r="C8" t="s">
        <v>3</v>
      </c>
      <c r="D8" s="4">
        <v>7.0000000000000007E-2</v>
      </c>
    </row>
    <row r="9" spans="3:19" x14ac:dyDescent="0.25">
      <c r="F9" s="2"/>
    </row>
    <row r="10" spans="3:19" x14ac:dyDescent="0.25">
      <c r="C10" s="11" t="s">
        <v>28</v>
      </c>
      <c r="Q10" t="s">
        <v>4</v>
      </c>
      <c r="R10" s="2">
        <v>0.44</v>
      </c>
      <c r="S10" s="2">
        <v>-0.28999999999999998</v>
      </c>
    </row>
    <row r="11" spans="3:19" x14ac:dyDescent="0.25">
      <c r="C11" t="s">
        <v>4</v>
      </c>
      <c r="D11" s="3">
        <v>0.49</v>
      </c>
      <c r="E11" s="2">
        <f>-F11</f>
        <v>-0.28000000000000003</v>
      </c>
      <c r="F11" s="4">
        <v>0.28000000000000003</v>
      </c>
      <c r="Q11" t="s">
        <v>5</v>
      </c>
      <c r="R11" s="2">
        <v>0.2</v>
      </c>
      <c r="S11" s="2">
        <v>-0.49</v>
      </c>
    </row>
    <row r="12" spans="3:19" x14ac:dyDescent="0.25">
      <c r="C12" t="s">
        <v>5</v>
      </c>
      <c r="D12" s="3">
        <v>0.18</v>
      </c>
      <c r="E12" s="2">
        <f t="shared" ref="E12:E14" si="0">-F12</f>
        <v>-0.53</v>
      </c>
      <c r="F12" s="4">
        <v>0.53</v>
      </c>
      <c r="Q12" t="s">
        <v>6</v>
      </c>
      <c r="R12" s="2">
        <v>0.14000000000000001</v>
      </c>
      <c r="S12" s="2">
        <v>-0.34</v>
      </c>
    </row>
    <row r="13" spans="3:19" x14ac:dyDescent="0.25">
      <c r="C13" t="s">
        <v>6</v>
      </c>
      <c r="D13" s="3">
        <v>0.17</v>
      </c>
      <c r="E13" s="2">
        <f t="shared" si="0"/>
        <v>-0.35</v>
      </c>
      <c r="F13" s="4">
        <v>0.35</v>
      </c>
      <c r="Q13" t="s">
        <v>7</v>
      </c>
      <c r="R13" s="2">
        <v>0.12</v>
      </c>
      <c r="S13" s="2">
        <v>-0.34</v>
      </c>
    </row>
    <row r="14" spans="3:19" x14ac:dyDescent="0.25">
      <c r="C14" t="s">
        <v>7</v>
      </c>
      <c r="D14" s="3">
        <v>0.11</v>
      </c>
      <c r="E14" s="2">
        <f t="shared" si="0"/>
        <v>-0.42</v>
      </c>
      <c r="F14" s="4">
        <v>0.42</v>
      </c>
    </row>
    <row r="16" spans="3:19" x14ac:dyDescent="0.25">
      <c r="C16" s="11" t="s">
        <v>27</v>
      </c>
    </row>
    <row r="17" spans="3:18" x14ac:dyDescent="0.25">
      <c r="C17" t="s">
        <v>4</v>
      </c>
      <c r="D17" s="3">
        <v>0.84</v>
      </c>
      <c r="E17" s="2">
        <f>-F17</f>
        <v>-0.03</v>
      </c>
      <c r="F17" s="4">
        <v>0.03</v>
      </c>
    </row>
    <row r="18" spans="3:18" x14ac:dyDescent="0.25">
      <c r="C18" t="s">
        <v>5</v>
      </c>
      <c r="D18" s="3">
        <v>0.48</v>
      </c>
      <c r="E18" s="2">
        <f t="shared" ref="E18:E20" si="1">-F18</f>
        <v>-0.25</v>
      </c>
      <c r="F18" s="4">
        <v>0.25</v>
      </c>
    </row>
    <row r="19" spans="3:18" x14ac:dyDescent="0.25">
      <c r="C19" t="s">
        <v>6</v>
      </c>
      <c r="D19" s="3">
        <v>0.64</v>
      </c>
      <c r="E19" s="2">
        <f t="shared" si="1"/>
        <v>-0.09</v>
      </c>
      <c r="F19" s="4">
        <v>0.09</v>
      </c>
    </row>
    <row r="20" spans="3:18" x14ac:dyDescent="0.25">
      <c r="C20" t="s">
        <v>7</v>
      </c>
      <c r="D20" s="3">
        <v>0.32</v>
      </c>
      <c r="E20" s="2">
        <f t="shared" si="1"/>
        <v>-0.17</v>
      </c>
      <c r="F20" s="4">
        <v>0.17</v>
      </c>
      <c r="R20" t="s">
        <v>21</v>
      </c>
    </row>
    <row r="31" spans="3:18" x14ac:dyDescent="0.25">
      <c r="C31" s="11" t="s">
        <v>28</v>
      </c>
    </row>
    <row r="32" spans="3:18" x14ac:dyDescent="0.25">
      <c r="C32" t="s">
        <v>4</v>
      </c>
      <c r="D32" s="3">
        <f>D11</f>
        <v>0.49</v>
      </c>
      <c r="E32" s="2">
        <f t="shared" ref="E32:F32" si="2">E11</f>
        <v>-0.28000000000000003</v>
      </c>
      <c r="F32" s="4">
        <f t="shared" si="2"/>
        <v>0.28000000000000003</v>
      </c>
    </row>
    <row r="33" spans="3:6" x14ac:dyDescent="0.25">
      <c r="C33" t="s">
        <v>5</v>
      </c>
      <c r="D33" s="3">
        <f t="shared" ref="D33:F33" si="3">D12</f>
        <v>0.18</v>
      </c>
      <c r="E33" s="2">
        <f t="shared" si="3"/>
        <v>-0.53</v>
      </c>
      <c r="F33" s="4">
        <f t="shared" si="3"/>
        <v>0.53</v>
      </c>
    </row>
    <row r="34" spans="3:6" x14ac:dyDescent="0.25">
      <c r="C34" t="s">
        <v>26</v>
      </c>
      <c r="D34" s="3">
        <v>0</v>
      </c>
      <c r="E34" s="2">
        <v>0</v>
      </c>
      <c r="F34" s="4">
        <v>0.35</v>
      </c>
    </row>
    <row r="35" spans="3:6" x14ac:dyDescent="0.25">
      <c r="C35" t="s">
        <v>68</v>
      </c>
      <c r="D35" s="3">
        <v>0.42</v>
      </c>
      <c r="E35" s="2">
        <f t="shared" ref="E35" si="4">-F35</f>
        <v>-0.43</v>
      </c>
      <c r="F35" s="4">
        <v>0.43</v>
      </c>
    </row>
    <row r="36" spans="3:6" x14ac:dyDescent="0.25">
      <c r="C36" t="s">
        <v>69</v>
      </c>
      <c r="D36" s="3">
        <v>0.25</v>
      </c>
      <c r="E36" s="2">
        <f t="shared" ref="E36" si="5">-F36</f>
        <v>-0.49</v>
      </c>
      <c r="F36" s="4">
        <v>0.49</v>
      </c>
    </row>
    <row r="61" spans="3:6" x14ac:dyDescent="0.25">
      <c r="C61" s="11" t="s">
        <v>28</v>
      </c>
    </row>
    <row r="62" spans="3:6" x14ac:dyDescent="0.25">
      <c r="C62" t="s">
        <v>70</v>
      </c>
      <c r="D62" s="3">
        <v>0.59</v>
      </c>
      <c r="E62" s="2">
        <f t="shared" ref="E62:E63" si="6">-F62</f>
        <v>-0.41</v>
      </c>
      <c r="F62" s="4">
        <v>0.41</v>
      </c>
    </row>
    <row r="63" spans="3:6" x14ac:dyDescent="0.25">
      <c r="C63" t="s">
        <v>71</v>
      </c>
      <c r="D63" s="3">
        <v>0.25</v>
      </c>
      <c r="E63" s="2">
        <f t="shared" si="6"/>
        <v>-0.75</v>
      </c>
      <c r="F63" s="4">
        <v>0.75</v>
      </c>
    </row>
    <row r="64" spans="3:6" x14ac:dyDescent="0.25">
      <c r="C64" t="s">
        <v>26</v>
      </c>
      <c r="D64" s="3">
        <v>0</v>
      </c>
      <c r="E64" s="2">
        <v>0</v>
      </c>
      <c r="F64" s="4">
        <v>0.35</v>
      </c>
    </row>
    <row r="65" spans="3:6" x14ac:dyDescent="0.25">
      <c r="C65" t="s">
        <v>70</v>
      </c>
      <c r="D65" s="3">
        <v>0.7</v>
      </c>
      <c r="E65" s="2">
        <f t="shared" ref="E65:E66" si="7">-F65</f>
        <v>-0.28999999999999998</v>
      </c>
      <c r="F65" s="4">
        <v>0.28999999999999998</v>
      </c>
    </row>
    <row r="66" spans="3:6" x14ac:dyDescent="0.25">
      <c r="C66" t="s">
        <v>71</v>
      </c>
      <c r="D66" s="3">
        <v>0.63</v>
      </c>
      <c r="E66" s="2">
        <f t="shared" si="7"/>
        <v>-0.37</v>
      </c>
      <c r="F66" s="4">
        <v>0.37</v>
      </c>
    </row>
    <row r="75" spans="3:6" x14ac:dyDescent="0.25">
      <c r="D75" s="10" t="s">
        <v>73</v>
      </c>
      <c r="E75" s="10" t="s">
        <v>72</v>
      </c>
    </row>
    <row r="76" spans="3:6" x14ac:dyDescent="0.25">
      <c r="C76" t="s">
        <v>66</v>
      </c>
      <c r="D76" s="1">
        <v>0.08</v>
      </c>
      <c r="E76" s="1">
        <v>0.18</v>
      </c>
    </row>
    <row r="77" spans="3:6" x14ac:dyDescent="0.25">
      <c r="C77" t="s">
        <v>63</v>
      </c>
      <c r="D77" s="1">
        <v>0.11</v>
      </c>
      <c r="E77" s="1">
        <v>0.25</v>
      </c>
    </row>
    <row r="78" spans="3:6" x14ac:dyDescent="0.25">
      <c r="C78" t="s">
        <v>64</v>
      </c>
      <c r="D78" s="1">
        <v>0.11</v>
      </c>
      <c r="E78" s="1">
        <v>0.15</v>
      </c>
    </row>
    <row r="79" spans="3:6" x14ac:dyDescent="0.25">
      <c r="C79" t="s">
        <v>62</v>
      </c>
      <c r="D79" s="1">
        <v>0.19</v>
      </c>
      <c r="E79" s="1">
        <v>0.12</v>
      </c>
    </row>
    <row r="80" spans="3:6" x14ac:dyDescent="0.25">
      <c r="C80" t="s">
        <v>61</v>
      </c>
      <c r="D80" s="1">
        <v>0.25</v>
      </c>
      <c r="E80" s="1">
        <v>0</v>
      </c>
    </row>
  </sheetData>
  <sortState ref="C76:E80">
    <sortCondition ref="D78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5"/>
  <sheetViews>
    <sheetView workbookViewId="0">
      <selection activeCell="K24" sqref="B24:K24"/>
    </sheetView>
  </sheetViews>
  <sheetFormatPr defaultRowHeight="15" x14ac:dyDescent="0.25"/>
  <cols>
    <col min="2" max="2" width="12.42578125" customWidth="1"/>
    <col min="7" max="7" width="8.28515625" customWidth="1"/>
    <col min="18" max="18" width="9.42578125" bestFit="1" customWidth="1"/>
    <col min="19" max="19" width="10.140625" bestFit="1" customWidth="1"/>
  </cols>
  <sheetData>
    <row r="1" spans="2:19" x14ac:dyDescent="0.25">
      <c r="B1" s="16" t="s">
        <v>11</v>
      </c>
      <c r="C1" s="17" t="s">
        <v>0</v>
      </c>
      <c r="D1" s="17" t="s">
        <v>1</v>
      </c>
      <c r="E1" s="17" t="s">
        <v>37</v>
      </c>
      <c r="F1" s="17" t="s">
        <v>3</v>
      </c>
      <c r="G1" s="17" t="s">
        <v>38</v>
      </c>
    </row>
    <row r="2" spans="2:19" x14ac:dyDescent="0.25">
      <c r="B2" s="7">
        <v>42157</v>
      </c>
      <c r="C2" s="5">
        <v>0.41305182143332719</v>
      </c>
      <c r="D2" s="5">
        <v>0.32940650245796277</v>
      </c>
      <c r="E2" s="5">
        <v>6.4031204782533671E-2</v>
      </c>
      <c r="F2" s="5">
        <v>9.8989371168228105E-2</v>
      </c>
      <c r="G2" s="5">
        <f>1-SUM(C2:F2)</f>
        <v>9.4521100157948235E-2</v>
      </c>
      <c r="Q2" s="17" t="s">
        <v>0</v>
      </c>
      <c r="R2" s="5">
        <f>SUMIFS(C:C,B:B,MAX(B:B))</f>
        <v>0.47</v>
      </c>
    </row>
    <row r="3" spans="2:19" x14ac:dyDescent="0.25">
      <c r="B3" s="7">
        <v>42206</v>
      </c>
      <c r="C3" s="5">
        <v>0.4021300494811989</v>
      </c>
      <c r="D3" s="5">
        <v>0.33062669027792063</v>
      </c>
      <c r="E3" s="5">
        <v>5.9178790588183441E-2</v>
      </c>
      <c r="F3" s="5">
        <v>0.11198260629061037</v>
      </c>
      <c r="G3" s="5">
        <f t="shared" ref="G3:G42" si="0">1-SUM(C3:F3)</f>
        <v>9.6081863362086684E-2</v>
      </c>
      <c r="Q3" s="17" t="s">
        <v>1</v>
      </c>
      <c r="R3" s="5">
        <f>SUMIFS(D:D,B:B,MAX(B:B))</f>
        <v>0.3</v>
      </c>
    </row>
    <row r="4" spans="2:19" x14ac:dyDescent="0.25">
      <c r="B4" s="7">
        <v>42209</v>
      </c>
      <c r="C4" s="5">
        <v>0.38878033106800602</v>
      </c>
      <c r="D4" s="5">
        <v>0.32769395359276254</v>
      </c>
      <c r="E4" s="5">
        <v>5.7994922193735983E-2</v>
      </c>
      <c r="F4" s="5">
        <v>0.1152735131332467</v>
      </c>
      <c r="G4" s="5">
        <f t="shared" si="0"/>
        <v>0.11025728001224866</v>
      </c>
      <c r="Q4" s="17" t="s">
        <v>37</v>
      </c>
      <c r="R4" s="5">
        <f>SUMIFS(E:E,B:B,MAX(B:B))</f>
        <v>0.08</v>
      </c>
    </row>
    <row r="5" spans="2:19" x14ac:dyDescent="0.25">
      <c r="B5" s="7">
        <v>42223</v>
      </c>
      <c r="C5" s="5">
        <v>0.38532268880128323</v>
      </c>
      <c r="D5" s="5">
        <v>0.32323945571308715</v>
      </c>
      <c r="E5" s="5">
        <v>6.2936203459636852E-2</v>
      </c>
      <c r="F5" s="5">
        <v>0.1281753816768057</v>
      </c>
      <c r="G5" s="5">
        <f t="shared" si="0"/>
        <v>0.10032627034918717</v>
      </c>
      <c r="Q5" s="17" t="s">
        <v>3</v>
      </c>
      <c r="R5" s="5">
        <f>SUMIFS(F:F,B:B,MAX(B:B))</f>
        <v>7.0000000000000007E-2</v>
      </c>
    </row>
    <row r="6" spans="2:19" x14ac:dyDescent="0.25">
      <c r="B6" s="7">
        <v>42227</v>
      </c>
      <c r="C6" s="5">
        <v>0.39469436277123798</v>
      </c>
      <c r="D6" s="5">
        <v>0.33920655456088855</v>
      </c>
      <c r="E6" s="5">
        <v>4.3211030283209453E-2</v>
      </c>
      <c r="F6" s="5">
        <v>0.12067649595173491</v>
      </c>
      <c r="G6" s="5">
        <f t="shared" si="0"/>
        <v>0.10221155643292912</v>
      </c>
    </row>
    <row r="7" spans="2:19" x14ac:dyDescent="0.25">
      <c r="B7" s="7">
        <v>42234</v>
      </c>
      <c r="C7" s="5">
        <v>0.39825329171745916</v>
      </c>
      <c r="D7" s="5">
        <v>0.32094551729891679</v>
      </c>
      <c r="E7" s="5">
        <v>6.0225365428811239E-2</v>
      </c>
      <c r="F7" s="5">
        <v>0.11789358793128869</v>
      </c>
      <c r="G7" s="5">
        <f t="shared" si="0"/>
        <v>0.10268223762352424</v>
      </c>
    </row>
    <row r="8" spans="2:19" x14ac:dyDescent="0.25">
      <c r="B8" s="7">
        <v>42237</v>
      </c>
      <c r="C8" s="5">
        <v>0.39070607862626011</v>
      </c>
      <c r="D8" s="5">
        <v>0.31585507270132157</v>
      </c>
      <c r="E8" s="5">
        <v>5.0731446420083509E-2</v>
      </c>
      <c r="F8" s="5">
        <v>0.14939102297034915</v>
      </c>
      <c r="G8" s="5">
        <f t="shared" si="0"/>
        <v>9.3316379281985662E-2</v>
      </c>
    </row>
    <row r="9" spans="2:19" x14ac:dyDescent="0.25">
      <c r="B9" s="7">
        <v>42248</v>
      </c>
      <c r="C9" s="5">
        <v>0.39380368031181617</v>
      </c>
      <c r="D9" s="5">
        <v>0.31972200195587863</v>
      </c>
      <c r="E9" s="5">
        <v>6.1451865686511883E-2</v>
      </c>
      <c r="F9" s="5">
        <v>0.13008656820496844</v>
      </c>
      <c r="G9" s="5">
        <f t="shared" si="0"/>
        <v>9.4935883840824964E-2</v>
      </c>
    </row>
    <row r="10" spans="2:19" x14ac:dyDescent="0.25">
      <c r="B10" s="7">
        <v>42251</v>
      </c>
      <c r="C10" s="5">
        <v>0.36521702259652994</v>
      </c>
      <c r="D10" s="5">
        <v>0.3426421335949178</v>
      </c>
      <c r="E10" s="5">
        <v>5.2879676826484548E-2</v>
      </c>
      <c r="F10" s="5">
        <v>0.13243670867580823</v>
      </c>
      <c r="G10" s="5">
        <f t="shared" si="0"/>
        <v>0.10682445830625942</v>
      </c>
    </row>
    <row r="11" spans="2:19" x14ac:dyDescent="0.25">
      <c r="B11" s="7">
        <v>42262</v>
      </c>
      <c r="C11" s="5">
        <v>0.38020114302605978</v>
      </c>
      <c r="D11" s="5">
        <v>0.31628703180596479</v>
      </c>
      <c r="E11" s="5">
        <v>5.7686648779118443E-2</v>
      </c>
      <c r="F11" s="5">
        <v>0.14142525659630073</v>
      </c>
      <c r="G11" s="5">
        <f t="shared" si="0"/>
        <v>0.10439991979255625</v>
      </c>
    </row>
    <row r="12" spans="2:19" x14ac:dyDescent="0.25">
      <c r="B12" s="7">
        <v>42290</v>
      </c>
      <c r="C12" s="5">
        <v>0.36726279185511024</v>
      </c>
      <c r="D12" s="5">
        <v>0.31967865144043395</v>
      </c>
      <c r="E12" s="5">
        <v>4.5889784584261614E-2</v>
      </c>
      <c r="F12" s="5">
        <v>0.15349004867684121</v>
      </c>
      <c r="G12" s="5">
        <f t="shared" si="0"/>
        <v>0.11367872344335295</v>
      </c>
      <c r="R12" s="15">
        <v>42894</v>
      </c>
      <c r="S12" s="15">
        <v>42131</v>
      </c>
    </row>
    <row r="13" spans="2:19" x14ac:dyDescent="0.25">
      <c r="B13" s="7">
        <v>42318</v>
      </c>
      <c r="C13" s="5">
        <v>0.36972812378508174</v>
      </c>
      <c r="D13" s="5">
        <v>0.30277008019880025</v>
      </c>
      <c r="E13" s="5">
        <v>5.1566195120365581E-2</v>
      </c>
      <c r="F13" s="5">
        <v>0.16871960321374438</v>
      </c>
      <c r="G13" s="5">
        <f t="shared" si="0"/>
        <v>0.10721599768200807</v>
      </c>
      <c r="R13" s="14">
        <v>42843</v>
      </c>
      <c r="S13" s="15">
        <f>R13-R12+S12</f>
        <v>42080</v>
      </c>
    </row>
    <row r="14" spans="2:19" x14ac:dyDescent="0.25">
      <c r="B14" s="7">
        <v>42353</v>
      </c>
      <c r="C14" s="5">
        <v>0.37698312249793386</v>
      </c>
      <c r="D14" s="5">
        <v>0.29693726710391449</v>
      </c>
      <c r="E14" s="5">
        <v>4.9995872708892615E-2</v>
      </c>
      <c r="F14" s="5">
        <v>0.15896837474407458</v>
      </c>
      <c r="G14" s="5">
        <f t="shared" si="0"/>
        <v>0.11711536294518443</v>
      </c>
    </row>
    <row r="15" spans="2:19" x14ac:dyDescent="0.25">
      <c r="B15" s="7">
        <v>42374</v>
      </c>
      <c r="C15" s="5">
        <v>0.36169891657821807</v>
      </c>
      <c r="D15" s="5">
        <v>0.29490923235378275</v>
      </c>
      <c r="E15" s="5">
        <v>3.9872708050774773E-2</v>
      </c>
      <c r="F15" s="5">
        <v>0.17840984811930372</v>
      </c>
      <c r="G15" s="5">
        <f t="shared" si="0"/>
        <v>0.12510929489792066</v>
      </c>
    </row>
    <row r="16" spans="2:19" x14ac:dyDescent="0.25">
      <c r="B16" s="7">
        <v>42381</v>
      </c>
      <c r="C16" s="5">
        <v>0.36061396976738286</v>
      </c>
      <c r="D16" s="5">
        <v>0.31938624858415293</v>
      </c>
      <c r="E16" s="5">
        <v>5.8433256676689214E-2</v>
      </c>
      <c r="F16" s="5">
        <v>0.15964380685087759</v>
      </c>
      <c r="G16" s="5">
        <f t="shared" si="0"/>
        <v>0.10192271812089748</v>
      </c>
    </row>
    <row r="17" spans="2:7" x14ac:dyDescent="0.25">
      <c r="B17" s="7">
        <v>42409</v>
      </c>
      <c r="C17" s="5">
        <v>0.35305209561902473</v>
      </c>
      <c r="D17" s="5">
        <v>0.3205021948034068</v>
      </c>
      <c r="E17" s="5">
        <v>5.328536354243904E-2</v>
      </c>
      <c r="F17" s="5">
        <v>0.1670499488205559</v>
      </c>
      <c r="G17" s="5">
        <f t="shared" si="0"/>
        <v>0.10611039721457349</v>
      </c>
    </row>
    <row r="18" spans="2:7" x14ac:dyDescent="0.25">
      <c r="B18" s="7">
        <v>42423</v>
      </c>
      <c r="C18" s="5">
        <v>0.37911163192769148</v>
      </c>
      <c r="D18" s="5">
        <v>0.31294798403134672</v>
      </c>
      <c r="E18" s="5">
        <v>5.4313217611322961E-2</v>
      </c>
      <c r="F18" s="5">
        <v>0.16018781913763744</v>
      </c>
      <c r="G18" s="5">
        <f t="shared" si="0"/>
        <v>9.3439347292001318E-2</v>
      </c>
    </row>
    <row r="19" spans="2:7" x14ac:dyDescent="0.25">
      <c r="B19" s="7">
        <v>42445</v>
      </c>
      <c r="C19" s="5">
        <v>0.35548339376539045</v>
      </c>
      <c r="D19" s="5">
        <v>0.31831815038132749</v>
      </c>
      <c r="E19" s="5">
        <v>5.1137968720519927E-2</v>
      </c>
      <c r="F19" s="5">
        <v>0.16068265783208521</v>
      </c>
      <c r="G19" s="5">
        <f t="shared" si="0"/>
        <v>0.11437782930067686</v>
      </c>
    </row>
    <row r="20" spans="2:7" x14ac:dyDescent="0.25">
      <c r="B20" s="7">
        <v>42458</v>
      </c>
      <c r="C20" s="5">
        <v>0.33143319596504495</v>
      </c>
      <c r="D20" s="5">
        <v>0.32348756540668516</v>
      </c>
      <c r="E20" s="5">
        <v>5.326317878235215E-2</v>
      </c>
      <c r="F20" s="5">
        <v>0.16683400003747079</v>
      </c>
      <c r="G20" s="5">
        <f t="shared" si="0"/>
        <v>0.12498205980844701</v>
      </c>
    </row>
    <row r="21" spans="2:7" x14ac:dyDescent="0.25">
      <c r="B21" s="7">
        <v>42486</v>
      </c>
      <c r="C21" s="5">
        <v>0.37900063408399715</v>
      </c>
      <c r="D21" s="5">
        <v>0.29616339184042045</v>
      </c>
      <c r="E21" s="5">
        <v>4.8832183903353074E-2</v>
      </c>
      <c r="F21" s="5">
        <v>0.15481694982411626</v>
      </c>
      <c r="G21" s="5">
        <f t="shared" si="0"/>
        <v>0.12118684034811311</v>
      </c>
    </row>
    <row r="22" spans="2:7" x14ac:dyDescent="0.25">
      <c r="B22" s="7">
        <v>42507</v>
      </c>
      <c r="C22" s="5">
        <v>0.34759150992497539</v>
      </c>
      <c r="D22" s="5">
        <v>0.29927413647462908</v>
      </c>
      <c r="E22" s="5">
        <v>5.163868875303769E-2</v>
      </c>
      <c r="F22" s="5">
        <v>0.17520766821588013</v>
      </c>
      <c r="G22" s="5">
        <f t="shared" si="0"/>
        <v>0.12628799663147761</v>
      </c>
    </row>
    <row r="23" spans="2:7" x14ac:dyDescent="0.25">
      <c r="B23" s="7">
        <v>42521</v>
      </c>
      <c r="C23" s="5">
        <v>0.33854612236697096</v>
      </c>
      <c r="D23" s="5">
        <v>0.30411810116033866</v>
      </c>
      <c r="E23" s="5">
        <v>6.0614041668587255E-2</v>
      </c>
      <c r="F23" s="5">
        <v>0.17646897901529579</v>
      </c>
      <c r="G23" s="5">
        <f t="shared" si="0"/>
        <v>0.12025275578880723</v>
      </c>
    </row>
    <row r="24" spans="2:7" x14ac:dyDescent="0.25">
      <c r="B24" s="7">
        <v>42528</v>
      </c>
      <c r="C24" s="5">
        <v>0.34780797813488845</v>
      </c>
      <c r="D24" s="5">
        <v>0.31880285104021949</v>
      </c>
      <c r="E24" s="5">
        <v>4.1762943561983096E-2</v>
      </c>
      <c r="F24" s="5">
        <v>0.17831432663109259</v>
      </c>
      <c r="G24" s="5">
        <f t="shared" si="0"/>
        <v>0.1133119006318164</v>
      </c>
    </row>
    <row r="25" spans="2:7" x14ac:dyDescent="0.25">
      <c r="B25" s="7">
        <v>42535</v>
      </c>
      <c r="C25" s="5">
        <v>0.33789517804614938</v>
      </c>
      <c r="D25" s="5">
        <v>0.30499816241700017</v>
      </c>
      <c r="E25" s="5">
        <v>5.7422738569584957E-2</v>
      </c>
      <c r="F25" s="5">
        <v>0.18459382551405998</v>
      </c>
      <c r="G25" s="5">
        <f t="shared" si="0"/>
        <v>0.11509009545320548</v>
      </c>
    </row>
    <row r="26" spans="2:7" x14ac:dyDescent="0.25">
      <c r="B26" s="7">
        <v>42541</v>
      </c>
      <c r="C26" s="5">
        <v>0.34100268903159842</v>
      </c>
      <c r="D26" s="5">
        <v>0.30414911429917596</v>
      </c>
      <c r="E26" s="5">
        <v>5.6464846488942642E-2</v>
      </c>
      <c r="F26" s="5">
        <v>0.1859108656288346</v>
      </c>
      <c r="G26" s="5">
        <f t="shared" si="0"/>
        <v>0.11247248455144832</v>
      </c>
    </row>
    <row r="27" spans="2:7" x14ac:dyDescent="0.25">
      <c r="B27" s="7">
        <v>42549</v>
      </c>
      <c r="C27" s="5">
        <v>0.34096957408352685</v>
      </c>
      <c r="D27" s="5">
        <v>0.29473106491802997</v>
      </c>
      <c r="E27" s="5">
        <v>7.3221449743812547E-2</v>
      </c>
      <c r="F27" s="5">
        <v>0.17134788570170836</v>
      </c>
      <c r="G27" s="5">
        <f t="shared" si="0"/>
        <v>0.11973002555292234</v>
      </c>
    </row>
    <row r="28" spans="2:7" x14ac:dyDescent="0.25">
      <c r="B28" s="7">
        <v>42559</v>
      </c>
      <c r="C28" s="5">
        <v>0.33635786391184275</v>
      </c>
      <c r="D28" s="5">
        <v>0.30613055935106476</v>
      </c>
      <c r="E28" s="5">
        <v>6.9172196987561482E-2</v>
      </c>
      <c r="F28" s="5">
        <v>0.15941875419956711</v>
      </c>
      <c r="G28" s="5">
        <f t="shared" si="0"/>
        <v>0.12892062554996386</v>
      </c>
    </row>
    <row r="29" spans="2:7" x14ac:dyDescent="0.25">
      <c r="B29" s="7">
        <v>42563</v>
      </c>
      <c r="C29" s="5">
        <v>0.39066642247578243</v>
      </c>
      <c r="D29" s="5">
        <v>0.27421720200256627</v>
      </c>
      <c r="E29" s="5">
        <v>7.2848462024092911E-2</v>
      </c>
      <c r="F29" s="5">
        <v>0.14842917809492689</v>
      </c>
      <c r="G29" s="5">
        <f t="shared" si="0"/>
        <v>0.11383873540263156</v>
      </c>
    </row>
    <row r="30" spans="2:7" x14ac:dyDescent="0.25">
      <c r="B30" s="7">
        <v>42570</v>
      </c>
      <c r="C30" s="5">
        <v>0.36940425206347133</v>
      </c>
      <c r="D30" s="5">
        <v>0.31476519781814027</v>
      </c>
      <c r="E30" s="5">
        <v>5.9115124443001814E-2</v>
      </c>
      <c r="F30" s="5">
        <v>0.14717473700482381</v>
      </c>
      <c r="G30" s="5">
        <f t="shared" si="0"/>
        <v>0.10954068867056277</v>
      </c>
    </row>
    <row r="31" spans="2:7" x14ac:dyDescent="0.25">
      <c r="B31" s="7">
        <v>42587</v>
      </c>
      <c r="C31" s="5">
        <v>0.3626900082534259</v>
      </c>
      <c r="D31" s="5">
        <v>0.32227992898742164</v>
      </c>
      <c r="E31" s="5">
        <v>5.8335560303518476E-2</v>
      </c>
      <c r="F31" s="5">
        <v>0.15270032213633189</v>
      </c>
      <c r="G31" s="5">
        <f t="shared" si="0"/>
        <v>0.10399418031930208</v>
      </c>
    </row>
    <row r="32" spans="2:7" x14ac:dyDescent="0.25">
      <c r="B32" s="7">
        <v>42640</v>
      </c>
      <c r="C32" s="5">
        <v>0.3778389415712512</v>
      </c>
      <c r="D32" s="5">
        <v>0.30927220540125838</v>
      </c>
      <c r="E32" s="5">
        <v>5.3718218321079973E-2</v>
      </c>
      <c r="F32" s="5">
        <v>0.1567925346853547</v>
      </c>
      <c r="G32" s="5">
        <f t="shared" si="0"/>
        <v>0.10237810002105585</v>
      </c>
    </row>
    <row r="33" spans="2:7" x14ac:dyDescent="0.25">
      <c r="B33" s="7">
        <v>42647</v>
      </c>
      <c r="C33" s="5">
        <v>0.41774471154434917</v>
      </c>
      <c r="D33" s="5">
        <v>0.28884532585758327</v>
      </c>
      <c r="E33" s="5">
        <v>5.7529506077172263E-2</v>
      </c>
      <c r="F33" s="5">
        <v>0.12680539265097551</v>
      </c>
      <c r="G33" s="5">
        <f t="shared" si="0"/>
        <v>0.10907506386991983</v>
      </c>
    </row>
    <row r="34" spans="2:7" x14ac:dyDescent="0.25">
      <c r="B34" s="7">
        <v>42661</v>
      </c>
      <c r="C34" s="5">
        <v>0.38865753483879661</v>
      </c>
      <c r="D34" s="5">
        <v>0.3024765204167959</v>
      </c>
      <c r="E34" s="5">
        <v>6.3050883662318022E-2</v>
      </c>
      <c r="F34" s="5">
        <v>0.12601418557123861</v>
      </c>
      <c r="G34" s="5">
        <f t="shared" si="0"/>
        <v>0.11980087551085083</v>
      </c>
    </row>
    <row r="35" spans="2:7" x14ac:dyDescent="0.25">
      <c r="B35" s="7">
        <v>42675</v>
      </c>
      <c r="C35" s="5">
        <v>0.39776498300965096</v>
      </c>
      <c r="D35" s="5">
        <v>0.31525161981359823</v>
      </c>
      <c r="E35" s="5">
        <v>5.8026441370163523E-2</v>
      </c>
      <c r="F35" s="5">
        <v>0.12919641723730846</v>
      </c>
      <c r="G35" s="5">
        <f t="shared" si="0"/>
        <v>9.97605385692788E-2</v>
      </c>
    </row>
    <row r="36" spans="2:7" x14ac:dyDescent="0.25">
      <c r="B36" s="7">
        <v>42689</v>
      </c>
      <c r="C36" s="5">
        <v>0.41103583087649176</v>
      </c>
      <c r="D36" s="5">
        <v>0.28820708778650445</v>
      </c>
      <c r="E36" s="5">
        <v>7.2763954995348379E-2</v>
      </c>
      <c r="F36" s="5">
        <v>0.12159279629622571</v>
      </c>
      <c r="G36" s="5">
        <f t="shared" si="0"/>
        <v>0.1064003300454297</v>
      </c>
    </row>
    <row r="37" spans="2:7" x14ac:dyDescent="0.25">
      <c r="B37" s="7">
        <v>42699</v>
      </c>
      <c r="C37" s="5">
        <v>0.37559045097020671</v>
      </c>
      <c r="D37" s="5">
        <v>0.31068574427856505</v>
      </c>
      <c r="E37" s="5">
        <v>6.7911968392450506E-2</v>
      </c>
      <c r="F37" s="5">
        <v>0.14667016861971158</v>
      </c>
      <c r="G37" s="5">
        <f t="shared" si="0"/>
        <v>9.9141667739066186E-2</v>
      </c>
    </row>
    <row r="38" spans="2:7" x14ac:dyDescent="0.25">
      <c r="B38" s="7">
        <v>42717</v>
      </c>
      <c r="C38" s="5">
        <v>0.38432920261682535</v>
      </c>
      <c r="D38" s="5">
        <v>0.31017547196336581</v>
      </c>
      <c r="E38" s="5">
        <v>6.1670655308842665E-2</v>
      </c>
      <c r="F38" s="5">
        <v>0.1345489644047424</v>
      </c>
      <c r="G38" s="5">
        <f t="shared" si="0"/>
        <v>0.1092757057062238</v>
      </c>
    </row>
    <row r="39" spans="2:7" x14ac:dyDescent="0.25">
      <c r="B39" s="7">
        <v>42745</v>
      </c>
      <c r="C39" s="5">
        <v>0.37841868140408391</v>
      </c>
      <c r="D39" s="5">
        <v>0.29676243641932998</v>
      </c>
      <c r="E39" s="5">
        <v>7.1078152418664858E-2</v>
      </c>
      <c r="F39" s="5">
        <v>0.14302084348760302</v>
      </c>
      <c r="G39" s="5">
        <f t="shared" si="0"/>
        <v>0.11071988627031815</v>
      </c>
    </row>
    <row r="40" spans="2:7" x14ac:dyDescent="0.25">
      <c r="B40" s="7">
        <v>42766</v>
      </c>
      <c r="C40" s="5">
        <v>0.36697579641597378</v>
      </c>
      <c r="D40" s="5">
        <v>0.30449829332272954</v>
      </c>
      <c r="E40" s="5">
        <v>7.6161093052166701E-2</v>
      </c>
      <c r="F40" s="5">
        <v>0.14140340667729381</v>
      </c>
      <c r="G40" s="5">
        <f t="shared" si="0"/>
        <v>0.11096141053183628</v>
      </c>
    </row>
    <row r="41" spans="2:7" x14ac:dyDescent="0.25">
      <c r="B41" s="7">
        <v>42780</v>
      </c>
      <c r="C41" s="5">
        <v>0.40472817840728892</v>
      </c>
      <c r="D41" s="5">
        <v>0.27454260366593597</v>
      </c>
      <c r="E41" s="5">
        <v>8.2555722117959904E-2</v>
      </c>
      <c r="F41" s="5">
        <v>0.13584897475989652</v>
      </c>
      <c r="G41" s="5">
        <f t="shared" si="0"/>
        <v>0.10232452104891865</v>
      </c>
    </row>
    <row r="42" spans="2:7" x14ac:dyDescent="0.25">
      <c r="B42" s="7">
        <v>42808</v>
      </c>
      <c r="C42" s="5">
        <v>0.40704443899784809</v>
      </c>
      <c r="D42" s="5">
        <v>0.27872535811804938</v>
      </c>
      <c r="E42" s="5">
        <v>7.8993275805017638E-2</v>
      </c>
      <c r="F42" s="5">
        <v>0.13036860226298516</v>
      </c>
      <c r="G42" s="5">
        <f t="shared" si="0"/>
        <v>0.10486832481609965</v>
      </c>
    </row>
    <row r="43" spans="2:7" x14ac:dyDescent="0.25">
      <c r="B43" s="7">
        <v>42836</v>
      </c>
      <c r="C43" s="5">
        <v>0.38</v>
      </c>
      <c r="D43" s="5">
        <v>0.28999999999999998</v>
      </c>
      <c r="E43" s="5">
        <v>7.0000000000000007E-2</v>
      </c>
      <c r="F43" s="5">
        <v>0.14000000000000001</v>
      </c>
      <c r="G43" s="5">
        <f>1-SUM(C43:F43)</f>
        <v>0.12</v>
      </c>
    </row>
    <row r="44" spans="2:7" x14ac:dyDescent="0.25">
      <c r="B44" s="7">
        <v>42844</v>
      </c>
      <c r="C44" s="5">
        <v>0.45</v>
      </c>
      <c r="D44" s="5">
        <v>0.26</v>
      </c>
      <c r="E44" s="5">
        <v>0.11</v>
      </c>
      <c r="F44" s="5">
        <v>0.09</v>
      </c>
      <c r="G44" s="5">
        <f>1-SUM(C44:F44)</f>
        <v>9.000000000000008E-2</v>
      </c>
    </row>
    <row r="45" spans="2:7" x14ac:dyDescent="0.25">
      <c r="B45" s="7">
        <v>42850</v>
      </c>
      <c r="C45" s="5">
        <v>0.47</v>
      </c>
      <c r="D45" s="5">
        <v>0.3</v>
      </c>
      <c r="E45" s="5">
        <v>0.08</v>
      </c>
      <c r="F45" s="5">
        <v>7.0000000000000007E-2</v>
      </c>
      <c r="G45" s="5">
        <f>1-SUM(C45:F45)</f>
        <v>8.0000000000000071E-2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"/>
  <sheetViews>
    <sheetView workbookViewId="0">
      <selection activeCell="I17" sqref="I17"/>
    </sheetView>
  </sheetViews>
  <sheetFormatPr defaultRowHeight="15" x14ac:dyDescent="0.25"/>
  <cols>
    <col min="2" max="2" width="12.42578125" customWidth="1"/>
    <col min="18" max="18" width="9.42578125" bestFit="1" customWidth="1"/>
    <col min="19" max="19" width="10.140625" bestFit="1" customWidth="1"/>
  </cols>
  <sheetData>
    <row r="1" spans="2:19" x14ac:dyDescent="0.25">
      <c r="B1" t="s">
        <v>11</v>
      </c>
      <c r="C1" s="6" t="s">
        <v>4</v>
      </c>
      <c r="D1" s="6" t="s">
        <v>5</v>
      </c>
      <c r="E1" s="6" t="s">
        <v>9</v>
      </c>
      <c r="F1" s="6" t="s">
        <v>10</v>
      </c>
    </row>
    <row r="2" spans="2:19" x14ac:dyDescent="0.25">
      <c r="B2" s="7">
        <v>42563</v>
      </c>
      <c r="C2" s="5">
        <v>0.47</v>
      </c>
      <c r="D2" s="5">
        <v>0.16</v>
      </c>
      <c r="E2" s="5">
        <v>0.24</v>
      </c>
      <c r="F2" s="5">
        <v>0.13</v>
      </c>
      <c r="G2" s="1"/>
      <c r="Q2" s="6" t="s">
        <v>4</v>
      </c>
      <c r="R2" s="5">
        <f>SUMIFS(C:C,B:B,MAX(B:B))</f>
        <v>0.44</v>
      </c>
    </row>
    <row r="3" spans="2:19" x14ac:dyDescent="0.25">
      <c r="B3" s="7">
        <v>42570</v>
      </c>
      <c r="C3" s="5">
        <v>0.52</v>
      </c>
      <c r="D3" s="5">
        <v>0.16</v>
      </c>
      <c r="E3" s="5">
        <v>0.19</v>
      </c>
      <c r="F3" s="5">
        <v>0.13</v>
      </c>
      <c r="G3" s="1"/>
      <c r="Q3" s="6" t="s">
        <v>8</v>
      </c>
      <c r="R3" s="5">
        <f>SUMIFS(D:D,B:B,MAX(B:B))</f>
        <v>0.19</v>
      </c>
    </row>
    <row r="4" spans="2:19" x14ac:dyDescent="0.25">
      <c r="B4" s="7">
        <v>42587</v>
      </c>
      <c r="C4" s="5">
        <v>0.49</v>
      </c>
      <c r="D4" s="5">
        <v>0.15</v>
      </c>
      <c r="E4" s="5">
        <v>0.23</v>
      </c>
      <c r="F4" s="5">
        <v>0.13</v>
      </c>
      <c r="G4" s="1"/>
      <c r="Q4" s="6" t="s">
        <v>9</v>
      </c>
      <c r="R4" s="5">
        <f>SUMIFS(E:E,B:B,MAX(B:B))</f>
        <v>0.25</v>
      </c>
    </row>
    <row r="5" spans="2:19" x14ac:dyDescent="0.25">
      <c r="B5" s="7">
        <v>42640</v>
      </c>
      <c r="C5" s="5">
        <v>0.44</v>
      </c>
      <c r="D5" s="5">
        <v>0.17</v>
      </c>
      <c r="E5" s="5">
        <v>0.24</v>
      </c>
      <c r="F5" s="5">
        <v>0.15</v>
      </c>
      <c r="G5" s="1"/>
    </row>
    <row r="6" spans="2:19" x14ac:dyDescent="0.25">
      <c r="B6" s="7">
        <v>42647</v>
      </c>
      <c r="C6" s="5">
        <v>0.47</v>
      </c>
      <c r="D6" s="5">
        <v>0.17</v>
      </c>
      <c r="E6" s="5">
        <v>0.22</v>
      </c>
      <c r="F6" s="5">
        <v>0.13</v>
      </c>
      <c r="G6" s="1"/>
    </row>
    <row r="7" spans="2:19" x14ac:dyDescent="0.25">
      <c r="B7" s="7">
        <v>42661</v>
      </c>
      <c r="C7" s="5">
        <v>0.46</v>
      </c>
      <c r="D7" s="5">
        <v>0.16</v>
      </c>
      <c r="E7" s="5">
        <v>0.25</v>
      </c>
      <c r="F7" s="5">
        <v>0.14000000000000001</v>
      </c>
      <c r="G7" s="1"/>
    </row>
    <row r="8" spans="2:19" x14ac:dyDescent="0.25">
      <c r="B8" s="7">
        <v>42675</v>
      </c>
      <c r="C8" s="5">
        <v>0.45</v>
      </c>
      <c r="D8" s="5">
        <v>0.16</v>
      </c>
      <c r="E8" s="5">
        <v>0.25</v>
      </c>
      <c r="F8" s="5">
        <v>0.13</v>
      </c>
      <c r="G8" s="1"/>
    </row>
    <row r="9" spans="2:19" x14ac:dyDescent="0.25">
      <c r="B9" s="7">
        <v>42689</v>
      </c>
      <c r="C9" s="5">
        <v>0.45</v>
      </c>
      <c r="D9" s="5">
        <v>0.17</v>
      </c>
      <c r="E9" s="5">
        <v>0.25</v>
      </c>
      <c r="F9" s="5">
        <v>0.13</v>
      </c>
      <c r="G9" s="1"/>
    </row>
    <row r="10" spans="2:19" x14ac:dyDescent="0.25">
      <c r="B10" s="7">
        <v>42699</v>
      </c>
      <c r="C10" s="5">
        <v>0.43</v>
      </c>
      <c r="D10" s="5">
        <v>0.16</v>
      </c>
      <c r="E10" s="5">
        <v>0.27</v>
      </c>
      <c r="F10" s="5">
        <v>0.14000000000000001</v>
      </c>
      <c r="G10" s="1"/>
    </row>
    <row r="11" spans="2:19" x14ac:dyDescent="0.25">
      <c r="B11" s="7">
        <v>42717</v>
      </c>
      <c r="C11" s="5">
        <v>0.42</v>
      </c>
      <c r="D11" s="5">
        <v>0.16</v>
      </c>
      <c r="E11" s="5">
        <v>0.28000000000000003</v>
      </c>
      <c r="F11" s="5">
        <v>0.13</v>
      </c>
      <c r="G11" s="1"/>
    </row>
    <row r="12" spans="2:19" x14ac:dyDescent="0.25">
      <c r="B12" s="7">
        <v>42745</v>
      </c>
      <c r="C12" s="5">
        <v>0.4</v>
      </c>
      <c r="D12" s="5">
        <v>0.16</v>
      </c>
      <c r="E12" s="5">
        <v>0.28000000000000003</v>
      </c>
      <c r="F12" s="5">
        <v>0.15</v>
      </c>
      <c r="G12" s="1"/>
      <c r="R12" s="15">
        <v>42894</v>
      </c>
      <c r="S12" s="15">
        <v>42131</v>
      </c>
    </row>
    <row r="13" spans="2:19" x14ac:dyDescent="0.25">
      <c r="B13" s="7">
        <v>42766</v>
      </c>
      <c r="C13" s="5">
        <v>0.43</v>
      </c>
      <c r="D13" s="5">
        <v>0.14000000000000001</v>
      </c>
      <c r="E13" s="5">
        <v>0.28999999999999998</v>
      </c>
      <c r="F13" s="5">
        <v>0.14000000000000001</v>
      </c>
      <c r="G13" s="1"/>
      <c r="R13" s="14">
        <v>42843</v>
      </c>
      <c r="S13" s="15">
        <f>R13-R12+S12</f>
        <v>42080</v>
      </c>
    </row>
    <row r="14" spans="2:19" x14ac:dyDescent="0.25">
      <c r="B14" s="7">
        <v>42780</v>
      </c>
      <c r="C14" s="5">
        <v>0.46</v>
      </c>
      <c r="D14" s="5">
        <v>0.13</v>
      </c>
      <c r="E14" s="5">
        <v>0.28999999999999998</v>
      </c>
      <c r="F14" s="5">
        <v>0.12</v>
      </c>
      <c r="G14" s="1"/>
    </row>
    <row r="15" spans="2:19" x14ac:dyDescent="0.25">
      <c r="B15" s="7">
        <v>42808</v>
      </c>
      <c r="C15" s="5">
        <v>0.45</v>
      </c>
      <c r="D15" s="5">
        <v>0.14000000000000001</v>
      </c>
      <c r="E15" s="5">
        <v>0.28999999999999998</v>
      </c>
      <c r="F15" s="5">
        <v>0.12</v>
      </c>
      <c r="G15" s="1"/>
    </row>
    <row r="16" spans="2:19" x14ac:dyDescent="0.25">
      <c r="B16" s="7">
        <v>42839</v>
      </c>
      <c r="C16" s="5">
        <v>0.47</v>
      </c>
      <c r="D16" s="5">
        <v>0.14000000000000001</v>
      </c>
      <c r="E16" s="5">
        <v>0.28000000000000003</v>
      </c>
      <c r="F16" s="5">
        <v>0.11</v>
      </c>
      <c r="G16" s="1"/>
    </row>
    <row r="17" spans="2:6" x14ac:dyDescent="0.25">
      <c r="B17" s="7">
        <v>42844</v>
      </c>
      <c r="C17" s="5">
        <v>0.49</v>
      </c>
      <c r="D17" s="5">
        <v>0.14000000000000001</v>
      </c>
      <c r="E17" s="5">
        <v>0.26</v>
      </c>
      <c r="F17" s="5">
        <v>0.11</v>
      </c>
    </row>
    <row r="18" spans="2:6" x14ac:dyDescent="0.25">
      <c r="B18" s="7">
        <v>42850</v>
      </c>
      <c r="C18" s="5">
        <v>0.44</v>
      </c>
      <c r="D18" s="5">
        <v>0.19</v>
      </c>
      <c r="E18" s="5">
        <v>0.25</v>
      </c>
      <c r="F18" s="5">
        <v>0.12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6"/>
  <sheetViews>
    <sheetView workbookViewId="0">
      <selection activeCell="Q7" sqref="Q7"/>
    </sheetView>
  </sheetViews>
  <sheetFormatPr defaultRowHeight="15" x14ac:dyDescent="0.25"/>
  <cols>
    <col min="2" max="2" width="12.42578125" customWidth="1"/>
  </cols>
  <sheetData>
    <row r="1" spans="2:24" x14ac:dyDescent="0.25">
      <c r="B1" t="s">
        <v>11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12</v>
      </c>
    </row>
    <row r="2" spans="2:24" x14ac:dyDescent="0.25">
      <c r="B2" s="7">
        <v>42570</v>
      </c>
      <c r="C2" s="5">
        <v>0.34</v>
      </c>
      <c r="D2" s="5">
        <v>0.13</v>
      </c>
      <c r="E2" s="5">
        <v>0.03</v>
      </c>
      <c r="F2" s="5">
        <v>0.12</v>
      </c>
      <c r="G2" s="5">
        <v>0.11</v>
      </c>
      <c r="R2" s="6" t="s">
        <v>0</v>
      </c>
      <c r="S2" s="5">
        <f>SUMIFS(C:C,B:B,MAX(B:B))</f>
        <v>0.38</v>
      </c>
    </row>
    <row r="3" spans="2:24" x14ac:dyDescent="0.25">
      <c r="B3" s="7">
        <v>42587</v>
      </c>
      <c r="C3" s="5">
        <v>0.32</v>
      </c>
      <c r="D3" s="5">
        <v>0.13</v>
      </c>
      <c r="E3" s="5">
        <v>0.05</v>
      </c>
      <c r="F3" s="5">
        <v>0.11</v>
      </c>
      <c r="G3" s="5">
        <v>0.1</v>
      </c>
      <c r="R3" s="6" t="s">
        <v>8</v>
      </c>
      <c r="S3" s="5">
        <f>SUMIFS(D:D,B:B,MAX(B:B))</f>
        <v>0.13</v>
      </c>
    </row>
    <row r="4" spans="2:24" x14ac:dyDescent="0.25">
      <c r="B4" s="7">
        <v>42661</v>
      </c>
      <c r="C4" s="5">
        <v>0.33</v>
      </c>
      <c r="D4" s="5">
        <v>0.13</v>
      </c>
      <c r="E4" s="5">
        <v>0.03</v>
      </c>
      <c r="F4" s="5">
        <v>0.11</v>
      </c>
      <c r="G4" s="5">
        <v>0.12</v>
      </c>
      <c r="R4" s="6" t="s">
        <v>9</v>
      </c>
      <c r="S4" s="5">
        <f>SUMIFS(G:G,B:B,MAX(B:B))</f>
        <v>0.09</v>
      </c>
    </row>
    <row r="5" spans="2:24" x14ac:dyDescent="0.25">
      <c r="B5" s="7">
        <v>42745</v>
      </c>
      <c r="C5" s="5">
        <v>0.3</v>
      </c>
      <c r="D5" s="5">
        <v>0.13</v>
      </c>
      <c r="E5" s="5">
        <v>0.05</v>
      </c>
      <c r="F5" s="5">
        <v>0.11</v>
      </c>
      <c r="G5" s="5">
        <v>0.15</v>
      </c>
    </row>
    <row r="6" spans="2:24" x14ac:dyDescent="0.25">
      <c r="B6" s="7">
        <v>42808</v>
      </c>
      <c r="C6" s="5">
        <v>0.35</v>
      </c>
      <c r="D6" s="5">
        <v>0.12</v>
      </c>
      <c r="E6" s="5">
        <v>0.05</v>
      </c>
      <c r="F6" s="5">
        <v>0.1</v>
      </c>
      <c r="G6" s="5">
        <v>0.11</v>
      </c>
    </row>
    <row r="7" spans="2:24" x14ac:dyDescent="0.25">
      <c r="B7" s="7">
        <v>42836</v>
      </c>
      <c r="C7" s="5">
        <v>0.35</v>
      </c>
      <c r="D7" s="5">
        <v>0.12</v>
      </c>
      <c r="E7" s="5">
        <v>0.05</v>
      </c>
      <c r="F7" s="5">
        <v>0.1</v>
      </c>
      <c r="G7" s="5">
        <v>0.11</v>
      </c>
    </row>
    <row r="8" spans="2:24" x14ac:dyDescent="0.25">
      <c r="B8" s="7">
        <v>42844</v>
      </c>
      <c r="C8" s="5">
        <v>0.38</v>
      </c>
      <c r="D8" s="5">
        <v>0.13</v>
      </c>
      <c r="E8" s="5">
        <v>0.06</v>
      </c>
      <c r="F8" s="5">
        <v>0.1</v>
      </c>
      <c r="G8" s="5">
        <v>0.09</v>
      </c>
    </row>
    <row r="10" spans="2:24" x14ac:dyDescent="0.25">
      <c r="T10" s="6" t="s">
        <v>0</v>
      </c>
      <c r="U10" s="6" t="s">
        <v>1</v>
      </c>
      <c r="V10" s="6" t="s">
        <v>3</v>
      </c>
      <c r="W10" s="6" t="s">
        <v>12</v>
      </c>
      <c r="X10" s="6" t="s">
        <v>13</v>
      </c>
    </row>
    <row r="11" spans="2:24" x14ac:dyDescent="0.25">
      <c r="S11" s="9" t="s">
        <v>14</v>
      </c>
      <c r="T11" s="13">
        <v>0.23</v>
      </c>
      <c r="U11" s="13">
        <v>0.23</v>
      </c>
      <c r="V11" s="13">
        <v>0.08</v>
      </c>
      <c r="W11" s="13">
        <v>0.1</v>
      </c>
      <c r="X11" s="5">
        <f>1-SUM(T11:W11)</f>
        <v>0.36</v>
      </c>
    </row>
    <row r="12" spans="2:24" x14ac:dyDescent="0.25">
      <c r="S12" s="9" t="s">
        <v>15</v>
      </c>
      <c r="T12" s="13">
        <v>0.28999999999999998</v>
      </c>
      <c r="U12" s="13">
        <v>0.13</v>
      </c>
      <c r="V12" s="13">
        <v>0.1</v>
      </c>
      <c r="W12" s="13">
        <v>0.12</v>
      </c>
      <c r="X12" s="5">
        <f t="shared" ref="X12:X15" si="0">1-SUM(T12:W12)</f>
        <v>0.36</v>
      </c>
    </row>
    <row r="13" spans="2:24" x14ac:dyDescent="0.25">
      <c r="S13" s="9" t="s">
        <v>16</v>
      </c>
      <c r="T13" s="13">
        <v>0.37</v>
      </c>
      <c r="U13" s="13">
        <v>0.09</v>
      </c>
      <c r="V13" s="13">
        <v>0.16</v>
      </c>
      <c r="W13" s="13">
        <v>0.09</v>
      </c>
      <c r="X13" s="5">
        <f t="shared" si="0"/>
        <v>0.29000000000000004</v>
      </c>
    </row>
    <row r="14" spans="2:24" x14ac:dyDescent="0.25">
      <c r="H14" s="8"/>
      <c r="S14" s="9" t="s">
        <v>17</v>
      </c>
      <c r="T14" s="13">
        <v>0.44</v>
      </c>
      <c r="U14" s="13">
        <v>0.08</v>
      </c>
      <c r="V14" s="13">
        <v>0.11</v>
      </c>
      <c r="W14" s="13">
        <v>0.08</v>
      </c>
      <c r="X14" s="5">
        <f t="shared" si="0"/>
        <v>0.29000000000000004</v>
      </c>
    </row>
    <row r="15" spans="2:24" x14ac:dyDescent="0.25">
      <c r="S15" s="9" t="s">
        <v>18</v>
      </c>
      <c r="T15" s="13">
        <v>0.61</v>
      </c>
      <c r="U15" s="13">
        <v>7.0000000000000007E-2</v>
      </c>
      <c r="V15" s="13">
        <v>0.05</v>
      </c>
      <c r="W15" s="13">
        <v>7.0000000000000007E-2</v>
      </c>
      <c r="X15" s="5">
        <f t="shared" si="0"/>
        <v>0.19999999999999996</v>
      </c>
    </row>
    <row r="16" spans="2:24" x14ac:dyDescent="0.25">
      <c r="T16" s="5"/>
      <c r="U16" s="5"/>
      <c r="V16" s="5"/>
      <c r="W16" s="5"/>
      <c r="X16" s="5"/>
    </row>
    <row r="17" spans="19:24" x14ac:dyDescent="0.25">
      <c r="T17" s="13">
        <v>0.21</v>
      </c>
      <c r="U17" s="13">
        <v>0.28000000000000003</v>
      </c>
      <c r="V17" s="13">
        <v>0.34</v>
      </c>
      <c r="W17" s="13">
        <v>0.48</v>
      </c>
      <c r="X17" s="13">
        <v>0.51</v>
      </c>
    </row>
    <row r="18" spans="19:24" x14ac:dyDescent="0.25">
      <c r="T18" s="13">
        <v>0.2</v>
      </c>
      <c r="U18" s="13">
        <v>0.11</v>
      </c>
      <c r="V18" s="13">
        <v>0.11</v>
      </c>
      <c r="W18" s="13">
        <v>7.0000000000000007E-2</v>
      </c>
      <c r="X18" s="13">
        <v>0.04</v>
      </c>
    </row>
    <row r="19" spans="19:24" x14ac:dyDescent="0.25">
      <c r="T19" s="13">
        <v>7.0000000000000007E-2</v>
      </c>
      <c r="U19" s="13">
        <v>0.11</v>
      </c>
      <c r="V19" s="13">
        <v>0.11</v>
      </c>
      <c r="W19" s="13">
        <v>0.08</v>
      </c>
      <c r="X19" s="13">
        <v>0.13</v>
      </c>
    </row>
    <row r="20" spans="19:24" x14ac:dyDescent="0.25">
      <c r="T20" s="13">
        <v>0.11</v>
      </c>
      <c r="U20" s="13">
        <v>0.16</v>
      </c>
      <c r="V20" s="13">
        <v>0.13</v>
      </c>
      <c r="W20" s="13">
        <v>0.1</v>
      </c>
      <c r="X20" s="13">
        <v>7.0000000000000007E-2</v>
      </c>
    </row>
    <row r="21" spans="19:24" x14ac:dyDescent="0.25">
      <c r="T21" s="5"/>
      <c r="U21" s="5"/>
      <c r="V21" s="5"/>
      <c r="W21" s="5"/>
      <c r="X21" s="5"/>
    </row>
    <row r="22" spans="19:24" x14ac:dyDescent="0.25">
      <c r="T22" s="5"/>
      <c r="U22" s="5"/>
      <c r="V22" s="5"/>
      <c r="W22" s="5"/>
      <c r="X22" s="5"/>
    </row>
    <row r="29" spans="19:24" x14ac:dyDescent="0.25">
      <c r="T29" s="6" t="s">
        <v>0</v>
      </c>
      <c r="U29" s="6" t="s">
        <v>1</v>
      </c>
      <c r="V29" s="6" t="s">
        <v>3</v>
      </c>
      <c r="W29" s="6" t="s">
        <v>12</v>
      </c>
      <c r="X29" s="6" t="s">
        <v>13</v>
      </c>
    </row>
    <row r="30" spans="19:24" ht="24.75" x14ac:dyDescent="0.25">
      <c r="S30" s="9" t="s">
        <v>19</v>
      </c>
      <c r="T30" s="13">
        <v>0.27</v>
      </c>
      <c r="U30" s="13">
        <v>0.22</v>
      </c>
      <c r="V30" s="13">
        <v>0.02</v>
      </c>
      <c r="W30" s="13">
        <v>0.1</v>
      </c>
      <c r="X30" s="5">
        <f>1-SUM(T30:W30)</f>
        <v>0.39</v>
      </c>
    </row>
    <row r="31" spans="19:24" ht="24.75" x14ac:dyDescent="0.25">
      <c r="S31" s="9" t="s">
        <v>20</v>
      </c>
      <c r="T31" s="13">
        <v>0.52</v>
      </c>
      <c r="U31" s="13">
        <v>0.06</v>
      </c>
      <c r="V31" s="13">
        <v>0.18</v>
      </c>
      <c r="W31" s="13">
        <v>0.05</v>
      </c>
      <c r="X31" s="5">
        <f t="shared" ref="X31" si="1">1-SUM(T31:W31)</f>
        <v>0.18999999999999995</v>
      </c>
    </row>
    <row r="33" spans="20:21" x14ac:dyDescent="0.25">
      <c r="T33" s="13">
        <v>0.28000000000000003</v>
      </c>
      <c r="U33" s="13">
        <v>0.45</v>
      </c>
    </row>
    <row r="34" spans="20:21" x14ac:dyDescent="0.25">
      <c r="T34" s="13">
        <v>0.19</v>
      </c>
      <c r="U34" s="13">
        <v>7.0000000000000007E-2</v>
      </c>
    </row>
    <row r="35" spans="20:21" x14ac:dyDescent="0.25">
      <c r="T35" s="13">
        <v>0.01</v>
      </c>
      <c r="U35" s="13">
        <v>0.2</v>
      </c>
    </row>
    <row r="36" spans="20:21" x14ac:dyDescent="0.25">
      <c r="T36" s="13">
        <v>0.13</v>
      </c>
      <c r="U36" s="13">
        <v>7.0000000000000007E-2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2"/>
  <sheetViews>
    <sheetView workbookViewId="0">
      <selection activeCell="D4" sqref="D4"/>
    </sheetView>
  </sheetViews>
  <sheetFormatPr defaultRowHeight="15" x14ac:dyDescent="0.25"/>
  <cols>
    <col min="3" max="3" width="10.28515625" bestFit="1" customWidth="1"/>
    <col min="4" max="4" width="11.85546875" customWidth="1"/>
  </cols>
  <sheetData>
    <row r="4" spans="3:4" x14ac:dyDescent="0.25">
      <c r="C4" t="s">
        <v>22</v>
      </c>
      <c r="D4" s="1">
        <v>0.47</v>
      </c>
    </row>
    <row r="5" spans="3:4" x14ac:dyDescent="0.25">
      <c r="C5" t="s">
        <v>23</v>
      </c>
      <c r="D5" s="1">
        <v>0.2</v>
      </c>
    </row>
    <row r="6" spans="3:4" x14ac:dyDescent="0.25">
      <c r="C6" t="s">
        <v>24</v>
      </c>
      <c r="D6" s="1">
        <v>0.19</v>
      </c>
    </row>
    <row r="7" spans="3:4" x14ac:dyDescent="0.25">
      <c r="C7" t="s">
        <v>25</v>
      </c>
      <c r="D7" s="5">
        <f>1-SUM(D4:D6)</f>
        <v>0.14000000000000012</v>
      </c>
    </row>
    <row r="10" spans="3:4" x14ac:dyDescent="0.25">
      <c r="C10" t="s">
        <v>22</v>
      </c>
      <c r="D10" s="1">
        <f>D4</f>
        <v>0.47</v>
      </c>
    </row>
    <row r="11" spans="3:4" x14ac:dyDescent="0.25">
      <c r="C11" s="10" t="s">
        <v>26</v>
      </c>
      <c r="D11" s="1">
        <f>1-D10-D12</f>
        <v>0.34</v>
      </c>
    </row>
    <row r="12" spans="3:4" x14ac:dyDescent="0.25">
      <c r="C12" t="s">
        <v>24</v>
      </c>
      <c r="D12" s="1">
        <f>D6</f>
        <v>0.19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9"/>
  <sheetViews>
    <sheetView workbookViewId="0">
      <selection activeCell="D13" sqref="D13"/>
    </sheetView>
  </sheetViews>
  <sheetFormatPr defaultRowHeight="15" x14ac:dyDescent="0.25"/>
  <cols>
    <col min="2" max="2" width="12.42578125" customWidth="1"/>
  </cols>
  <sheetData>
    <row r="1" spans="2:27" x14ac:dyDescent="0.25">
      <c r="B1" t="s">
        <v>11</v>
      </c>
      <c r="C1" s="6" t="s">
        <v>30</v>
      </c>
      <c r="D1" s="6" t="s">
        <v>31</v>
      </c>
      <c r="E1" s="6" t="s">
        <v>32</v>
      </c>
      <c r="F1" s="6" t="s">
        <v>33</v>
      </c>
      <c r="G1" s="6" t="s">
        <v>34</v>
      </c>
      <c r="H1" s="12"/>
      <c r="I1" s="12"/>
      <c r="J1" s="12"/>
    </row>
    <row r="2" spans="2:27" x14ac:dyDescent="0.25">
      <c r="B2" s="7">
        <v>42661</v>
      </c>
      <c r="C2" s="5">
        <v>0.53</v>
      </c>
      <c r="D2" s="5">
        <v>0.37</v>
      </c>
      <c r="E2" s="5">
        <v>0.43</v>
      </c>
      <c r="F2" s="5">
        <v>0.28000000000000003</v>
      </c>
      <c r="G2" s="5">
        <v>0.24</v>
      </c>
      <c r="H2" s="5"/>
      <c r="I2" s="5"/>
      <c r="J2" s="5"/>
      <c r="U2" s="6"/>
      <c r="V2" s="5"/>
    </row>
    <row r="3" spans="2:27" x14ac:dyDescent="0.25">
      <c r="B3" s="7">
        <v>42745</v>
      </c>
      <c r="C3" s="5">
        <v>0.61</v>
      </c>
      <c r="D3" s="5">
        <v>0.36</v>
      </c>
      <c r="E3" s="5">
        <v>0.41</v>
      </c>
      <c r="F3" s="5">
        <v>0.26</v>
      </c>
      <c r="G3" s="5">
        <v>0.27</v>
      </c>
      <c r="H3" s="5"/>
      <c r="I3" s="5"/>
      <c r="J3" s="5"/>
    </row>
    <row r="4" spans="2:27" x14ac:dyDescent="0.25">
      <c r="B4" s="7">
        <v>42808</v>
      </c>
      <c r="C4" s="5">
        <v>0.62</v>
      </c>
      <c r="D4" s="5">
        <v>0.4</v>
      </c>
      <c r="E4" s="5">
        <v>0.38</v>
      </c>
      <c r="F4" s="5">
        <v>0.26</v>
      </c>
      <c r="G4" s="5">
        <v>0.21</v>
      </c>
      <c r="H4" s="5"/>
      <c r="I4" s="5"/>
      <c r="J4" s="5"/>
    </row>
    <row r="5" spans="2:27" x14ac:dyDescent="0.25">
      <c r="B5" s="7">
        <v>42836</v>
      </c>
      <c r="C5" s="5">
        <v>0.56000000000000005</v>
      </c>
      <c r="D5" s="5">
        <v>0.39</v>
      </c>
      <c r="E5" s="5">
        <v>0.35</v>
      </c>
      <c r="F5" s="5">
        <v>0.23</v>
      </c>
      <c r="G5" s="5">
        <v>0.35</v>
      </c>
    </row>
    <row r="6" spans="2:27" x14ac:dyDescent="0.25">
      <c r="B6" s="7">
        <v>42844</v>
      </c>
      <c r="C6" s="5">
        <v>0.59</v>
      </c>
      <c r="D6" s="5">
        <v>0.43</v>
      </c>
      <c r="E6" s="5">
        <v>0.37</v>
      </c>
      <c r="F6" s="5">
        <v>0.26</v>
      </c>
      <c r="G6" s="5">
        <v>0.28000000000000003</v>
      </c>
    </row>
    <row r="8" spans="2:27" x14ac:dyDescent="0.25">
      <c r="W8" s="6" t="s">
        <v>30</v>
      </c>
      <c r="X8" s="6" t="s">
        <v>31</v>
      </c>
      <c r="Y8" s="6" t="s">
        <v>32</v>
      </c>
      <c r="Z8" s="6" t="s">
        <v>33</v>
      </c>
      <c r="AA8" s="6" t="s">
        <v>34</v>
      </c>
    </row>
    <row r="9" spans="2:27" x14ac:dyDescent="0.25">
      <c r="V9" s="9" t="s">
        <v>14</v>
      </c>
      <c r="W9" s="5">
        <v>0.21</v>
      </c>
      <c r="X9" s="5">
        <v>0.18</v>
      </c>
      <c r="Y9" s="5">
        <v>0.09</v>
      </c>
      <c r="Z9" s="5">
        <v>0.12</v>
      </c>
      <c r="AA9" s="5">
        <f>1-SUM(W9:Z9)</f>
        <v>0.4</v>
      </c>
    </row>
    <row r="10" spans="2:27" x14ac:dyDescent="0.25">
      <c r="V10" s="9" t="s">
        <v>15</v>
      </c>
      <c r="W10" s="5">
        <v>0.27</v>
      </c>
      <c r="X10" s="5">
        <v>0.14000000000000001</v>
      </c>
      <c r="Y10" s="5">
        <v>0.08</v>
      </c>
      <c r="Z10" s="5">
        <v>0.13</v>
      </c>
      <c r="AA10" s="5">
        <f t="shared" ref="AA10:AA13" si="0">1-SUM(W10:Z10)</f>
        <v>0.37999999999999989</v>
      </c>
    </row>
    <row r="11" spans="2:27" x14ac:dyDescent="0.25">
      <c r="V11" s="9" t="s">
        <v>16</v>
      </c>
      <c r="W11" s="5">
        <v>0.34</v>
      </c>
      <c r="X11" s="5">
        <v>0.1</v>
      </c>
      <c r="Y11" s="5">
        <v>0.14000000000000001</v>
      </c>
      <c r="Z11" s="5">
        <v>0.1</v>
      </c>
      <c r="AA11" s="5">
        <f t="shared" si="0"/>
        <v>0.31999999999999995</v>
      </c>
    </row>
    <row r="12" spans="2:27" x14ac:dyDescent="0.25">
      <c r="K12" s="8"/>
      <c r="V12" s="9" t="s">
        <v>17</v>
      </c>
      <c r="W12" s="5">
        <v>0.47</v>
      </c>
      <c r="X12" s="5">
        <v>0.1</v>
      </c>
      <c r="Y12" s="5">
        <v>0.08</v>
      </c>
      <c r="Z12" s="5">
        <v>0.12</v>
      </c>
      <c r="AA12" s="5">
        <f t="shared" si="0"/>
        <v>0.23000000000000009</v>
      </c>
    </row>
    <row r="13" spans="2:27" x14ac:dyDescent="0.25">
      <c r="V13" s="9" t="s">
        <v>18</v>
      </c>
      <c r="W13" s="5">
        <v>0.55000000000000004</v>
      </c>
      <c r="X13" s="5">
        <v>0.06</v>
      </c>
      <c r="Y13" s="5">
        <v>0.09</v>
      </c>
      <c r="Z13" s="5">
        <v>7.0000000000000007E-2</v>
      </c>
      <c r="AA13" s="5">
        <f t="shared" si="0"/>
        <v>0.22999999999999998</v>
      </c>
    </row>
    <row r="14" spans="2:27" x14ac:dyDescent="0.25">
      <c r="W14" s="5"/>
      <c r="X14" s="5"/>
      <c r="Y14" s="5"/>
      <c r="Z14" s="5"/>
      <c r="AA14" s="5"/>
    </row>
    <row r="15" spans="2:27" x14ac:dyDescent="0.25">
      <c r="W15" s="5"/>
      <c r="X15" s="5"/>
      <c r="Y15" s="5"/>
      <c r="Z15" s="5"/>
      <c r="AA15" s="5"/>
    </row>
    <row r="16" spans="2:27" x14ac:dyDescent="0.25">
      <c r="W16" s="5"/>
      <c r="X16" s="5"/>
      <c r="Y16" s="5"/>
      <c r="Z16" s="5"/>
      <c r="AA16" s="5"/>
    </row>
    <row r="17" spans="22:27" x14ac:dyDescent="0.25">
      <c r="W17" s="5"/>
      <c r="X17" s="5"/>
      <c r="Y17" s="5"/>
      <c r="Z17" s="5"/>
      <c r="AA17" s="5"/>
    </row>
    <row r="18" spans="22:27" x14ac:dyDescent="0.25">
      <c r="W18" s="5"/>
      <c r="X18" s="5"/>
      <c r="Y18" s="5"/>
      <c r="Z18" s="5"/>
      <c r="AA18" s="5"/>
    </row>
    <row r="19" spans="22:27" x14ac:dyDescent="0.25">
      <c r="W19" s="5"/>
      <c r="X19" s="5"/>
      <c r="Y19" s="5"/>
      <c r="Z19" s="5"/>
      <c r="AA19" s="5"/>
    </row>
    <row r="20" spans="22:27" x14ac:dyDescent="0.25">
      <c r="W20" s="5"/>
      <c r="X20" s="5"/>
      <c r="Y20" s="5"/>
      <c r="Z20" s="5"/>
      <c r="AA20" s="5"/>
    </row>
    <row r="27" spans="22:27" x14ac:dyDescent="0.25">
      <c r="W27" s="6" t="s">
        <v>30</v>
      </c>
      <c r="X27" s="6" t="s">
        <v>31</v>
      </c>
      <c r="Y27" s="6" t="s">
        <v>32</v>
      </c>
      <c r="Z27" s="6" t="s">
        <v>33</v>
      </c>
      <c r="AA27" s="6" t="s">
        <v>34</v>
      </c>
    </row>
    <row r="28" spans="22:27" ht="24.75" x14ac:dyDescent="0.25">
      <c r="V28" s="9" t="s">
        <v>35</v>
      </c>
      <c r="W28" s="5">
        <v>0.6</v>
      </c>
      <c r="X28" s="5">
        <v>0.45</v>
      </c>
      <c r="Y28" s="5">
        <v>0.45</v>
      </c>
      <c r="Z28" s="5">
        <v>0.28000000000000003</v>
      </c>
      <c r="AA28" s="5">
        <v>0.28000000000000003</v>
      </c>
    </row>
    <row r="29" spans="22:27" ht="24.75" x14ac:dyDescent="0.25">
      <c r="V29" s="9" t="s">
        <v>36</v>
      </c>
      <c r="W29" s="5">
        <v>0.69</v>
      </c>
      <c r="X29" s="5">
        <v>0.32</v>
      </c>
      <c r="Y29" s="5">
        <v>0.25</v>
      </c>
      <c r="Z29" s="5">
        <v>0.28000000000000003</v>
      </c>
      <c r="AA29" s="5">
        <v>0.15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0"/>
  <sheetViews>
    <sheetView workbookViewId="0">
      <selection activeCell="R8" sqref="R8"/>
    </sheetView>
  </sheetViews>
  <sheetFormatPr defaultRowHeight="15" x14ac:dyDescent="0.25"/>
  <cols>
    <col min="3" max="3" width="10.28515625" bestFit="1" customWidth="1"/>
    <col min="4" max="4" width="11.85546875" customWidth="1"/>
  </cols>
  <sheetData>
    <row r="4" spans="3:4" x14ac:dyDescent="0.25">
      <c r="C4" t="s">
        <v>39</v>
      </c>
      <c r="D4" s="5">
        <v>0.44</v>
      </c>
    </row>
    <row r="5" spans="3:4" x14ac:dyDescent="0.25">
      <c r="C5" t="s">
        <v>40</v>
      </c>
      <c r="D5" s="5">
        <v>0.16</v>
      </c>
    </row>
    <row r="6" spans="3:4" x14ac:dyDescent="0.25">
      <c r="C6" t="s">
        <v>41</v>
      </c>
      <c r="D6" s="5">
        <v>0.2</v>
      </c>
    </row>
    <row r="7" spans="3:4" x14ac:dyDescent="0.25">
      <c r="C7" t="s">
        <v>25</v>
      </c>
      <c r="D7" s="5">
        <f>1-SUM(D4:D6)</f>
        <v>0.19999999999999996</v>
      </c>
    </row>
    <row r="10" spans="3:4" x14ac:dyDescent="0.25">
      <c r="D10" s="1"/>
    </row>
    <row r="11" spans="3:4" x14ac:dyDescent="0.25">
      <c r="C11" s="10"/>
      <c r="D11" s="1"/>
    </row>
    <row r="12" spans="3:4" x14ac:dyDescent="0.25">
      <c r="D12" s="1"/>
    </row>
    <row r="19" spans="4:4" x14ac:dyDescent="0.25">
      <c r="D19" s="1"/>
    </row>
    <row r="20" spans="4:4" x14ac:dyDescent="0.25">
      <c r="D20" s="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27"/>
  <sheetViews>
    <sheetView topLeftCell="F1" workbookViewId="0">
      <selection activeCell="X13" sqref="X13"/>
    </sheetView>
  </sheetViews>
  <sheetFormatPr defaultRowHeight="12" x14ac:dyDescent="0.2"/>
  <cols>
    <col min="1" max="1" width="9.140625" style="18"/>
    <col min="2" max="2" width="30.7109375" style="18" bestFit="1" customWidth="1"/>
    <col min="3" max="3" width="11.5703125" style="20" customWidth="1"/>
    <col min="4" max="4" width="3.85546875" style="18" customWidth="1"/>
    <col min="5" max="5" width="30.7109375" style="18" bestFit="1" customWidth="1"/>
    <col min="6" max="6" width="11.5703125" style="20" customWidth="1"/>
    <col min="7" max="8" width="9.140625" style="18"/>
    <col min="9" max="9" width="22.28515625" style="18" customWidth="1"/>
    <col min="10" max="10" width="9.140625" style="18"/>
    <col min="11" max="11" width="12" style="18" customWidth="1"/>
    <col min="12" max="16384" width="9.140625" style="18"/>
  </cols>
  <sheetData>
    <row r="4" spans="1:20" s="19" customFormat="1" ht="28.5" customHeight="1" x14ac:dyDescent="0.25">
      <c r="B4" s="23" t="s">
        <v>44</v>
      </c>
      <c r="C4" s="24" t="s">
        <v>45</v>
      </c>
      <c r="E4" s="23" t="s">
        <v>44</v>
      </c>
      <c r="F4" s="24" t="s">
        <v>47</v>
      </c>
    </row>
    <row r="5" spans="1:20" s="19" customFormat="1" ht="21" customHeight="1" x14ac:dyDescent="0.25">
      <c r="B5" s="25" t="s">
        <v>42</v>
      </c>
      <c r="C5" s="26">
        <v>0.49</v>
      </c>
      <c r="E5" s="25" t="s">
        <v>48</v>
      </c>
      <c r="F5" s="26">
        <v>0.42</v>
      </c>
    </row>
    <row r="6" spans="1:20" s="19" customFormat="1" ht="21" customHeight="1" x14ac:dyDescent="0.25">
      <c r="B6" s="27" t="s">
        <v>43</v>
      </c>
      <c r="C6" s="28">
        <v>0.15</v>
      </c>
      <c r="E6" s="27" t="s">
        <v>49</v>
      </c>
      <c r="F6" s="28">
        <v>0.21</v>
      </c>
      <c r="O6" s="19">
        <f>38/2004*51339000</f>
        <v>973494.011976048</v>
      </c>
    </row>
    <row r="7" spans="1:20" s="19" customFormat="1" ht="21" customHeight="1" x14ac:dyDescent="0.25">
      <c r="B7" s="29" t="s">
        <v>9</v>
      </c>
      <c r="C7" s="30">
        <v>0.22</v>
      </c>
      <c r="E7" s="29" t="s">
        <v>9</v>
      </c>
      <c r="F7" s="30">
        <v>0.27</v>
      </c>
      <c r="S7" s="19">
        <v>10</v>
      </c>
      <c r="T7" s="19">
        <f>S7*250</f>
        <v>2500</v>
      </c>
    </row>
    <row r="8" spans="1:20" s="21" customFormat="1" ht="21" customHeight="1" x14ac:dyDescent="0.25">
      <c r="B8" s="31" t="s">
        <v>46</v>
      </c>
      <c r="C8" s="32">
        <f>C5-C6</f>
        <v>0.33999999999999997</v>
      </c>
      <c r="E8" s="31" t="s">
        <v>46</v>
      </c>
      <c r="F8" s="32">
        <f>F5-F6</f>
        <v>0.21</v>
      </c>
      <c r="S8" s="21">
        <v>18</v>
      </c>
      <c r="T8" s="21">
        <f>S8*200</f>
        <v>3600</v>
      </c>
    </row>
    <row r="9" spans="1:20" s="19" customFormat="1" x14ac:dyDescent="0.25">
      <c r="C9" s="22"/>
      <c r="F9" s="22"/>
      <c r="T9" s="19">
        <f>SUM(T7:T8)</f>
        <v>6100</v>
      </c>
    </row>
    <row r="12" spans="1:20" x14ac:dyDescent="0.2">
      <c r="A12" s="20"/>
      <c r="B12" s="20"/>
      <c r="D12" s="20"/>
      <c r="E12" s="20"/>
      <c r="G12" s="20"/>
      <c r="H12" s="20"/>
    </row>
    <row r="13" spans="1:20" s="34" customFormat="1" ht="34.5" customHeight="1" x14ac:dyDescent="0.25">
      <c r="A13" s="35"/>
      <c r="B13" s="35"/>
      <c r="C13" s="35"/>
      <c r="D13" s="35"/>
      <c r="E13" s="35"/>
      <c r="F13" s="35"/>
      <c r="G13" s="35"/>
      <c r="H13" s="35"/>
      <c r="I13" s="36"/>
      <c r="J13" s="40" t="s">
        <v>28</v>
      </c>
      <c r="K13" s="41" t="s">
        <v>35</v>
      </c>
      <c r="L13" s="41" t="s">
        <v>36</v>
      </c>
      <c r="M13" s="41" t="s">
        <v>65</v>
      </c>
      <c r="N13" s="42" t="s">
        <v>67</v>
      </c>
    </row>
    <row r="14" spans="1:20" s="19" customFormat="1" ht="21" customHeight="1" x14ac:dyDescent="0.2">
      <c r="A14" s="20"/>
      <c r="B14" s="20"/>
      <c r="C14" s="20"/>
      <c r="D14" s="20"/>
      <c r="E14" s="20"/>
      <c r="F14" s="20"/>
      <c r="G14" s="20"/>
      <c r="H14" s="20"/>
      <c r="I14" s="37" t="s">
        <v>61</v>
      </c>
      <c r="J14" s="43">
        <v>0.25</v>
      </c>
      <c r="K14" s="44">
        <v>0.31</v>
      </c>
      <c r="L14" s="44">
        <v>0.06</v>
      </c>
      <c r="M14" s="44">
        <v>0.5</v>
      </c>
      <c r="N14" s="26">
        <v>0.36</v>
      </c>
    </row>
    <row r="15" spans="1:20" s="19" customFormat="1" ht="21" customHeight="1" x14ac:dyDescent="0.2">
      <c r="A15" s="20"/>
      <c r="B15" s="20"/>
      <c r="C15" s="20"/>
      <c r="D15" s="20"/>
      <c r="E15" s="20"/>
      <c r="F15" s="20"/>
      <c r="G15" s="20"/>
      <c r="H15" s="20"/>
      <c r="I15" s="39" t="s">
        <v>62</v>
      </c>
      <c r="J15" s="45">
        <v>0.19</v>
      </c>
      <c r="K15" s="46">
        <v>0.31</v>
      </c>
      <c r="L15" s="46">
        <v>0.11</v>
      </c>
      <c r="M15" s="46">
        <v>0.06</v>
      </c>
      <c r="N15" s="47">
        <v>0.02</v>
      </c>
    </row>
    <row r="16" spans="1:20" s="19" customFormat="1" ht="21" customHeight="1" x14ac:dyDescent="0.2">
      <c r="A16" s="20"/>
      <c r="B16" s="20"/>
      <c r="C16" s="20"/>
      <c r="D16" s="20"/>
      <c r="E16" s="20"/>
      <c r="F16" s="20"/>
      <c r="G16" s="20"/>
      <c r="H16" s="20"/>
      <c r="I16" s="39" t="s">
        <v>63</v>
      </c>
      <c r="J16" s="45">
        <v>0.11</v>
      </c>
      <c r="K16" s="46">
        <v>0.14000000000000001</v>
      </c>
      <c r="L16" s="46">
        <v>0.16</v>
      </c>
      <c r="M16" s="46">
        <v>0.05</v>
      </c>
      <c r="N16" s="47">
        <v>0.02</v>
      </c>
    </row>
    <row r="17" spans="1:14" s="19" customFormat="1" ht="21" customHeight="1" x14ac:dyDescent="0.2">
      <c r="A17" s="20"/>
      <c r="B17" s="20"/>
      <c r="C17" s="20"/>
      <c r="D17" s="20"/>
      <c r="E17" s="20"/>
      <c r="F17" s="20"/>
      <c r="G17" s="20"/>
      <c r="H17" s="20"/>
      <c r="I17" s="39" t="s">
        <v>64</v>
      </c>
      <c r="J17" s="45">
        <v>0.11</v>
      </c>
      <c r="K17" s="46">
        <v>0.02</v>
      </c>
      <c r="L17" s="46">
        <v>0.33</v>
      </c>
      <c r="M17" s="46">
        <v>0.06</v>
      </c>
      <c r="N17" s="47">
        <v>0.04</v>
      </c>
    </row>
    <row r="18" spans="1:14" s="19" customFormat="1" ht="21" customHeight="1" x14ac:dyDescent="0.2">
      <c r="A18" s="20"/>
      <c r="B18" s="20"/>
      <c r="C18" s="20"/>
      <c r="D18" s="20"/>
      <c r="E18" s="20"/>
      <c r="F18" s="20"/>
      <c r="G18" s="20"/>
      <c r="H18" s="20"/>
      <c r="I18" s="38" t="s">
        <v>66</v>
      </c>
      <c r="J18" s="48">
        <v>0.08</v>
      </c>
      <c r="K18" s="49">
        <v>0.04</v>
      </c>
      <c r="L18" s="49">
        <v>0.04</v>
      </c>
      <c r="M18" s="49">
        <v>0.05</v>
      </c>
      <c r="N18" s="30">
        <v>0.44</v>
      </c>
    </row>
    <row r="19" spans="1:14" s="19" customFormat="1" ht="21" customHeight="1" x14ac:dyDescent="0.2">
      <c r="A19" s="20"/>
      <c r="B19" s="20"/>
      <c r="C19" s="20"/>
      <c r="D19" s="20"/>
      <c r="E19" s="20"/>
      <c r="F19" s="20"/>
      <c r="G19" s="20"/>
      <c r="H19" s="20"/>
    </row>
    <row r="20" spans="1:14" s="19" customFormat="1" ht="21" customHeight="1" x14ac:dyDescent="0.2">
      <c r="A20" s="20"/>
      <c r="B20" s="20"/>
      <c r="C20" s="20"/>
      <c r="D20" s="20"/>
      <c r="E20" s="20"/>
      <c r="F20" s="20"/>
      <c r="G20" s="20"/>
      <c r="H20" s="20"/>
    </row>
    <row r="21" spans="1:14" s="19" customFormat="1" ht="21" customHeight="1" x14ac:dyDescent="0.2">
      <c r="A21" s="20"/>
      <c r="B21" s="20"/>
      <c r="C21" s="20"/>
      <c r="D21" s="20"/>
      <c r="E21" s="20"/>
      <c r="F21" s="20"/>
      <c r="G21" s="20"/>
      <c r="H21" s="20"/>
    </row>
    <row r="22" spans="1:14" s="19" customFormat="1" ht="21" customHeight="1" x14ac:dyDescent="0.2">
      <c r="A22" s="20"/>
      <c r="B22" s="20"/>
      <c r="C22" s="20"/>
      <c r="D22" s="20"/>
      <c r="E22" s="20"/>
      <c r="F22" s="20"/>
      <c r="G22" s="20"/>
      <c r="H22" s="20"/>
    </row>
    <row r="23" spans="1:14" s="19" customFormat="1" ht="21" customHeight="1" x14ac:dyDescent="0.2">
      <c r="A23" s="20"/>
      <c r="B23" s="20"/>
      <c r="C23" s="20"/>
      <c r="D23" s="20"/>
      <c r="E23" s="20"/>
      <c r="F23" s="20"/>
      <c r="G23" s="20"/>
      <c r="H23" s="20"/>
    </row>
    <row r="24" spans="1:14" s="19" customFormat="1" ht="21" customHeight="1" x14ac:dyDescent="0.2">
      <c r="A24" s="20"/>
      <c r="B24" s="20"/>
      <c r="C24" s="20"/>
      <c r="D24" s="20"/>
      <c r="E24" s="20"/>
      <c r="F24" s="20"/>
      <c r="G24" s="20"/>
      <c r="H24" s="20"/>
    </row>
    <row r="25" spans="1:14" s="19" customFormat="1" ht="21" customHeight="1" x14ac:dyDescent="0.2">
      <c r="A25" s="20"/>
      <c r="B25" s="20"/>
      <c r="C25" s="20"/>
      <c r="D25" s="20"/>
      <c r="E25" s="20"/>
      <c r="F25" s="20"/>
      <c r="G25" s="20"/>
      <c r="H25" s="20"/>
    </row>
    <row r="26" spans="1:14" x14ac:dyDescent="0.2">
      <c r="A26" s="20"/>
      <c r="B26" s="20"/>
      <c r="D26" s="20"/>
      <c r="E26" s="20"/>
      <c r="G26" s="20"/>
      <c r="H26" s="20"/>
    </row>
    <row r="27" spans="1:14" x14ac:dyDescent="0.2">
      <c r="A27" s="20"/>
      <c r="B27" s="20"/>
      <c r="D27" s="20"/>
      <c r="E27" s="20"/>
      <c r="G27" s="20"/>
      <c r="H27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I33" sqref="I33"/>
    </sheetView>
  </sheetViews>
  <sheetFormatPr defaultRowHeight="15" x14ac:dyDescent="0.25"/>
  <cols>
    <col min="1" max="1" width="13.28515625" bestFit="1" customWidth="1"/>
    <col min="2" max="2" width="20.42578125" bestFit="1" customWidth="1"/>
  </cols>
  <sheetData>
    <row r="1" spans="1:11" x14ac:dyDescent="0.25">
      <c r="B1" t="s">
        <v>51</v>
      </c>
      <c r="C1" t="s">
        <v>52</v>
      </c>
      <c r="D1" t="s">
        <v>53</v>
      </c>
      <c r="E1" t="s">
        <v>54</v>
      </c>
      <c r="F1" t="s">
        <v>56</v>
      </c>
      <c r="G1" t="s">
        <v>55</v>
      </c>
      <c r="H1" t="s">
        <v>57</v>
      </c>
      <c r="I1" t="s">
        <v>58</v>
      </c>
      <c r="J1" t="s">
        <v>59</v>
      </c>
      <c r="K1" t="s">
        <v>60</v>
      </c>
    </row>
    <row r="2" spans="1:11" x14ac:dyDescent="0.25">
      <c r="A2" t="s">
        <v>4</v>
      </c>
      <c r="B2" s="5">
        <v>0.55217174238642042</v>
      </c>
      <c r="C2" s="5">
        <v>0.53419870194707941</v>
      </c>
      <c r="D2" s="5">
        <v>0.52920619071392916</v>
      </c>
      <c r="E2" s="5">
        <v>0.54618072890664005</v>
      </c>
      <c r="F2" s="5">
        <v>0.50074887668497259</v>
      </c>
      <c r="G2" s="5">
        <v>0.34947578632051923</v>
      </c>
      <c r="H2" s="5">
        <v>0.3509735396904643</v>
      </c>
      <c r="I2" s="5">
        <v>0.42036944583125313</v>
      </c>
      <c r="J2" s="5">
        <v>0.32850723914128804</v>
      </c>
      <c r="K2" s="5">
        <v>0.46280579131303046</v>
      </c>
    </row>
    <row r="3" spans="1:11" x14ac:dyDescent="0.25">
      <c r="A3" t="s">
        <v>50</v>
      </c>
      <c r="B3" s="5">
        <v>0.17024463305042437</v>
      </c>
      <c r="C3" s="5">
        <v>0.17873190214677984</v>
      </c>
      <c r="D3" s="5">
        <v>0.20319520718921619</v>
      </c>
      <c r="E3" s="5">
        <v>0.21268097853220169</v>
      </c>
      <c r="F3" s="5">
        <v>0.34048926610084873</v>
      </c>
      <c r="G3" s="5">
        <v>0.22666000998502248</v>
      </c>
      <c r="H3" s="5">
        <v>0.24513230154767848</v>
      </c>
      <c r="I3" s="5">
        <v>0.30354468297553672</v>
      </c>
      <c r="J3" s="5">
        <v>0.33050424363454817</v>
      </c>
      <c r="K3" s="5">
        <v>0.46729905142286571</v>
      </c>
    </row>
    <row r="4" spans="1:11" x14ac:dyDescent="0.25">
      <c r="B4" s="33"/>
      <c r="C4" s="33"/>
      <c r="D4" s="33"/>
      <c r="E4" s="33"/>
      <c r="F4" s="33"/>
      <c r="G4" s="33"/>
      <c r="H4" s="33"/>
      <c r="I4" s="33"/>
      <c r="J4" s="33"/>
      <c r="K4" s="33"/>
    </row>
  </sheetData>
  <sortState columnSort="1" ref="B1:K4">
    <sortCondition descending="1" ref="B4:K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Main</vt:lpstr>
      <vt:lpstr>VI</vt:lpstr>
      <vt:lpstr>Leader</vt:lpstr>
      <vt:lpstr>EUR1 Party trust</vt:lpstr>
      <vt:lpstr>Ag Disag Statements</vt:lpstr>
      <vt:lpstr>Isses</vt:lpstr>
      <vt:lpstr>ELR5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Crouch</dc:creator>
  <cp:lastModifiedBy>James Crouch</cp:lastModifiedBy>
  <dcterms:created xsi:type="dcterms:W3CDTF">2017-02-03T17:32:03Z</dcterms:created>
  <dcterms:modified xsi:type="dcterms:W3CDTF">2017-04-27T21:55:13Z</dcterms:modified>
</cp:coreProperties>
</file>